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电脑\论文投稿\学校类装修污染\4.建筑热能通风空调\"/>
    </mc:Choice>
  </mc:AlternateContent>
  <bookViews>
    <workbookView xWindow="0" yWindow="0" windowWidth="28800" windowHeight="12255" activeTab="1"/>
  </bookViews>
  <sheets>
    <sheet name="38篇" sheetId="2" r:id="rId1"/>
    <sheet name="25篇" sheetId="10" r:id="rId2"/>
  </sheets>
  <calcPr calcId="162913"/>
</workbook>
</file>

<file path=xl/calcChain.xml><?xml version="1.0" encoding="utf-8"?>
<calcChain xmlns="http://schemas.openxmlformats.org/spreadsheetml/2006/main">
  <c r="AZ97" i="10" l="1"/>
  <c r="AV97" i="10"/>
  <c r="AZ96" i="10"/>
  <c r="AV96" i="10"/>
  <c r="AZ95" i="10"/>
  <c r="AV95" i="10"/>
  <c r="AZ94" i="10"/>
  <c r="AV94" i="10"/>
  <c r="AZ93" i="10"/>
  <c r="AV93" i="10"/>
  <c r="AZ92" i="10"/>
  <c r="AV92" i="10"/>
  <c r="AZ91" i="10"/>
  <c r="AV91" i="10"/>
  <c r="AZ90" i="10"/>
  <c r="AV90" i="10"/>
  <c r="M495" i="2" l="1"/>
  <c r="L495" i="2"/>
  <c r="K495" i="2"/>
  <c r="AZ350" i="2"/>
  <c r="AV350" i="2"/>
  <c r="AZ349" i="2"/>
  <c r="AV349" i="2"/>
  <c r="AZ348" i="2"/>
  <c r="AV348" i="2"/>
  <c r="AZ347" i="2"/>
  <c r="AV347" i="2"/>
  <c r="AZ346" i="2"/>
  <c r="AV346" i="2"/>
  <c r="AZ345" i="2"/>
  <c r="AV345" i="2"/>
  <c r="AZ344" i="2"/>
  <c r="AV344" i="2"/>
  <c r="AZ343" i="2"/>
  <c r="AV343" i="2"/>
</calcChain>
</file>

<file path=xl/sharedStrings.xml><?xml version="1.0" encoding="utf-8"?>
<sst xmlns="http://schemas.openxmlformats.org/spreadsheetml/2006/main" count="8900" uniqueCount="456">
  <si>
    <t>City/Province</t>
  </si>
  <si>
    <t>Number</t>
  </si>
  <si>
    <t>Sampling standard</t>
  </si>
  <si>
    <t>Ventilation</t>
  </si>
  <si>
    <t>CO: ug/m3</t>
  </si>
  <si>
    <t>CO2: ppm</t>
  </si>
  <si>
    <t>NH3: ug/m3</t>
  </si>
  <si>
    <t>Ozone: ug/m3</t>
  </si>
  <si>
    <t>PM2.5: ug/m3</t>
  </si>
  <si>
    <t>PM10: ug/m3</t>
  </si>
  <si>
    <t>Formaldehyde: ug/m3</t>
  </si>
  <si>
    <t>Benzene: ug/m3</t>
  </si>
  <si>
    <t>TVOC: ug/m3</t>
  </si>
  <si>
    <t>Bacteria: CFU/m3</t>
  </si>
  <si>
    <t>Fungi: CFU/m3</t>
  </si>
  <si>
    <t>Radon: Bq/m3</t>
  </si>
  <si>
    <t>ACH: m3/h/person</t>
  </si>
  <si>
    <t>Extra Info</t>
  </si>
  <si>
    <t>Primary type</t>
  </si>
  <si>
    <t>Third type</t>
  </si>
  <si>
    <t>Buildings</t>
  </si>
  <si>
    <t>Rooms</t>
  </si>
  <si>
    <t>Mean</t>
  </si>
  <si>
    <t>Std</t>
  </si>
  <si>
    <t>Min</t>
  </si>
  <si>
    <t>Max</t>
  </si>
  <si>
    <t>Note</t>
  </si>
  <si>
    <t>Testing standard</t>
  </si>
  <si>
    <t>Normal</t>
  </si>
  <si>
    <t>CFU/vessel</t>
  </si>
  <si>
    <t>%</t>
  </si>
  <si>
    <t>Chengdu</t>
  </si>
  <si>
    <t>Gao et al: 2012</t>
  </si>
  <si>
    <t>Qingdao</t>
  </si>
  <si>
    <t>Not mentioned</t>
  </si>
  <si>
    <t>Canteen</t>
  </si>
  <si>
    <t>High school</t>
  </si>
  <si>
    <t>Kindergarden/middle school</t>
  </si>
  <si>
    <t>Xia et al: 2016</t>
  </si>
  <si>
    <t>Shaoyang</t>
  </si>
  <si>
    <t>University</t>
  </si>
  <si>
    <t>GB/T 18883-2002</t>
  </si>
  <si>
    <t>Lv et al: 2011</t>
  </si>
  <si>
    <t>2010.10-2010.10</t>
  </si>
  <si>
    <t>Wang et al: 2009</t>
  </si>
  <si>
    <t>Feng et al: 2012</t>
  </si>
  <si>
    <t>Wuhan</t>
  </si>
  <si>
    <t>2011.06-2011.08</t>
  </si>
  <si>
    <t>m: p; not o</t>
  </si>
  <si>
    <t>Zhou et al: 2011</t>
  </si>
  <si>
    <t>Shenyang</t>
  </si>
  <si>
    <t>2009.Winter-2009.Winter</t>
  </si>
  <si>
    <t>2010.Summer-2010.Summer</t>
  </si>
  <si>
    <t>Kang and Lv: 2012</t>
  </si>
  <si>
    <t>2011.03-2011.03</t>
  </si>
  <si>
    <t>Xu et al: 2010</t>
  </si>
  <si>
    <t>Dalian</t>
  </si>
  <si>
    <t>2009.05-2009.05</t>
  </si>
  <si>
    <t>Classroom</t>
  </si>
  <si>
    <t>Kindergarden</t>
  </si>
  <si>
    <t>Yang: 2015</t>
  </si>
  <si>
    <t>Tianjin</t>
  </si>
  <si>
    <t>2011-2013</t>
  </si>
  <si>
    <t>Kinergarden</t>
  </si>
  <si>
    <t>GB/T 17200-1998</t>
  </si>
  <si>
    <t>De et al: 2015</t>
  </si>
  <si>
    <t>Yinchuan</t>
  </si>
  <si>
    <t>2014.04-2014.06</t>
  </si>
  <si>
    <t>Middle school</t>
  </si>
  <si>
    <t>Liang et al: 2012</t>
  </si>
  <si>
    <t>Guangzhou</t>
  </si>
  <si>
    <t>Not specified</t>
  </si>
  <si>
    <t>Gan et al: 2013</t>
  </si>
  <si>
    <t>Hangzhou</t>
  </si>
  <si>
    <t>GB/T 18204.25-2000</t>
  </si>
  <si>
    <t>GB/T 182-4.25</t>
  </si>
  <si>
    <t>GB/T 11737-1989</t>
  </si>
  <si>
    <t>2011.06-2011.06</t>
  </si>
  <si>
    <t>Liu et al: 2008</t>
  </si>
  <si>
    <t>2007.04-2007.04</t>
  </si>
  <si>
    <t>Kong and Zhang: 2010</t>
  </si>
  <si>
    <t>Baoji</t>
  </si>
  <si>
    <t>Closed</t>
  </si>
  <si>
    <t>Entertainment</t>
  </si>
  <si>
    <t xml:space="preserve">Cybercafe </t>
  </si>
  <si>
    <t>Beijing</t>
  </si>
  <si>
    <t>Xi'an</t>
  </si>
  <si>
    <t>Max data selected</t>
  </si>
  <si>
    <t>Laboratory</t>
  </si>
  <si>
    <t>Chemical</t>
  </si>
  <si>
    <t>Library</t>
  </si>
  <si>
    <t>Electronic reading room</t>
  </si>
  <si>
    <t>Reading room</t>
  </si>
  <si>
    <t>Jin: 2011</t>
  </si>
  <si>
    <t>Jiaozuo</t>
  </si>
  <si>
    <t>2010.04-2010.04</t>
  </si>
  <si>
    <t>Office</t>
  </si>
  <si>
    <t>Closed for 12 h</t>
  </si>
  <si>
    <t>Residential</t>
  </si>
  <si>
    <t>Dormitory</t>
  </si>
  <si>
    <t>Recalculated (mean)</t>
  </si>
  <si>
    <t>Ju et al: 2011</t>
  </si>
  <si>
    <t>Nanjing</t>
  </si>
  <si>
    <t>Liu et al: 2009</t>
  </si>
  <si>
    <t>Zhuzhou</t>
  </si>
  <si>
    <t>2007.12-2007.12</t>
  </si>
  <si>
    <t>Sport</t>
  </si>
  <si>
    <t>Indoor stadium</t>
  </si>
  <si>
    <t>Sample numbers are varied</t>
  </si>
  <si>
    <t>Paper ID</t>
    <phoneticPr fontId="18" type="noConversion"/>
  </si>
  <si>
    <t>Line</t>
    <phoneticPr fontId="18" type="noConversion"/>
  </si>
  <si>
    <t>2015-2015 (assumed)</t>
    <phoneticPr fontId="18" type="noConversion"/>
  </si>
  <si>
    <t>Sampling period</t>
    <phoneticPr fontId="18" type="noConversion"/>
  </si>
  <si>
    <t>Building type</t>
    <phoneticPr fontId="18" type="noConversion"/>
  </si>
  <si>
    <t>Reference_EN</t>
    <phoneticPr fontId="18" type="noConversion"/>
  </si>
  <si>
    <t>Reference_CN</t>
    <phoneticPr fontId="18" type="noConversion"/>
  </si>
  <si>
    <t>DOI</t>
    <phoneticPr fontId="18" type="noConversion"/>
  </si>
  <si>
    <r>
      <rPr>
        <sz val="9"/>
        <color theme="1"/>
        <rFont val="宋体"/>
        <family val="3"/>
        <charset val="134"/>
      </rPr>
      <t>王跃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杨涛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任宴梅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周雁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李艳花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张秀梅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薛小莉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成都市某高校室内空气细菌污染的监测与分析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成都医学院学报</t>
    </r>
    <r>
      <rPr>
        <sz val="9"/>
        <color theme="1"/>
        <rFont val="Times New Roman"/>
        <family val="1"/>
      </rPr>
      <t>,2009,4(04):295-297</t>
    </r>
    <phoneticPr fontId="18" type="noConversion"/>
  </si>
  <si>
    <t>10.3969/j.issn.1674-2257.2009.04.020</t>
  </si>
  <si>
    <r>
      <rPr>
        <sz val="9"/>
        <color theme="1"/>
        <rFont val="宋体"/>
        <family val="3"/>
        <charset val="134"/>
      </rPr>
      <t>干雅平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申秀英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姚超英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徐明仙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杭州某高校室内空气质量状况调查分析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环境污染与防治</t>
    </r>
    <r>
      <rPr>
        <sz val="9"/>
        <color theme="1"/>
        <rFont val="Times New Roman"/>
        <family val="1"/>
      </rPr>
      <t>,2013,35(02):78-81+84</t>
    </r>
    <phoneticPr fontId="18" type="noConversion"/>
  </si>
  <si>
    <t>10.15985/j.cnki.1001-3865.2013.02.018</t>
    <phoneticPr fontId="18" type="noConversion"/>
  </si>
  <si>
    <r>
      <rPr>
        <sz val="9"/>
        <color theme="1"/>
        <rFont val="宋体"/>
        <family val="3"/>
        <charset val="134"/>
      </rPr>
      <t>杨卓森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天津某区新建幼儿园室内空气卫生状况调查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职业与健康</t>
    </r>
    <r>
      <rPr>
        <sz val="9"/>
        <color theme="1"/>
        <rFont val="Times New Roman"/>
        <family val="1"/>
      </rPr>
      <t>,2015,31(01):112-113</t>
    </r>
    <phoneticPr fontId="18" type="noConversion"/>
  </si>
  <si>
    <t>10.13329/j.cnki.zyyjk.2015.0084</t>
    <phoneticPr fontId="18" type="noConversion"/>
  </si>
  <si>
    <r>
      <rPr>
        <sz val="9"/>
        <color theme="1"/>
        <rFont val="宋体"/>
        <family val="3"/>
        <charset val="134"/>
      </rPr>
      <t>高衍新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隋少峰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孔凡玲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黄东海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青岛市某学校室内空气质量卫生学评价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中国卫生工程学</t>
    </r>
    <r>
      <rPr>
        <sz val="9"/>
        <color theme="1"/>
        <rFont val="Times New Roman"/>
        <family val="1"/>
      </rPr>
      <t>,2012,11(04):274-276+284</t>
    </r>
    <phoneticPr fontId="18" type="noConversion"/>
  </si>
  <si>
    <r>
      <rPr>
        <sz val="9"/>
        <color theme="1"/>
        <rFont val="宋体"/>
        <family val="3"/>
        <charset val="134"/>
      </rPr>
      <t>吕锐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于梦汝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张文卿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王斌</t>
    </r>
    <r>
      <rPr>
        <sz val="9"/>
        <color theme="1"/>
        <rFont val="Times New Roman"/>
        <family val="1"/>
      </rPr>
      <t>. 2010</t>
    </r>
    <r>
      <rPr>
        <sz val="9"/>
        <color theme="1"/>
        <rFont val="宋体"/>
        <family val="3"/>
        <charset val="134"/>
      </rPr>
      <t>年某大学公共场所室内空气细菌总数检测分析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预防医学论坛</t>
    </r>
    <r>
      <rPr>
        <sz val="9"/>
        <color theme="1"/>
        <rFont val="Times New Roman"/>
        <family val="1"/>
      </rPr>
      <t>,2011,17(12):1082-1083+1087</t>
    </r>
    <phoneticPr fontId="18" type="noConversion"/>
  </si>
  <si>
    <t>10.16406/j.pmt.issn.1672-9153.2011.12.041</t>
    <phoneticPr fontId="18" type="noConversion"/>
  </si>
  <si>
    <r>
      <rPr>
        <sz val="9"/>
        <color theme="1"/>
        <rFont val="宋体"/>
        <family val="3"/>
        <charset val="134"/>
      </rPr>
      <t>夏秋良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张臣飞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尹乐斌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赵良忠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大学校园不同场所室内微生物污染调查及分析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农产品加工</t>
    </r>
    <r>
      <rPr>
        <sz val="9"/>
        <color theme="1"/>
        <rFont val="Times New Roman"/>
        <family val="1"/>
      </rPr>
      <t>,2016,(04):67-69</t>
    </r>
    <phoneticPr fontId="18" type="noConversion"/>
  </si>
  <si>
    <t>10.16693/j.cnki.1671-9646(X).2016.02.049</t>
    <phoneticPr fontId="18" type="noConversion"/>
  </si>
  <si>
    <r>
      <rPr>
        <sz val="9"/>
        <color theme="1"/>
        <rFont val="宋体"/>
        <family val="3"/>
        <charset val="134"/>
      </rPr>
      <t>冯利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黄慧</t>
    </r>
    <r>
      <rPr>
        <sz val="9"/>
        <color theme="1"/>
        <rFont val="Times New Roman"/>
        <family val="1"/>
      </rPr>
      <t>,Chul-ho Shin,</t>
    </r>
    <r>
      <rPr>
        <sz val="9"/>
        <color theme="1"/>
        <rFont val="宋体"/>
        <family val="3"/>
        <charset val="134"/>
      </rPr>
      <t>吴桂萍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崔龙哲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大学校园室内</t>
    </r>
    <r>
      <rPr>
        <sz val="9"/>
        <color theme="1"/>
        <rFont val="Times New Roman"/>
        <family val="1"/>
      </rPr>
      <t>BTEX</t>
    </r>
    <r>
      <rPr>
        <sz val="9"/>
        <color theme="1"/>
        <rFont val="宋体"/>
        <family val="3"/>
        <charset val="134"/>
      </rPr>
      <t>浓度水平变化规律及健康风险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环境科学与技术</t>
    </r>
    <r>
      <rPr>
        <sz val="9"/>
        <color theme="1"/>
        <rFont val="Times New Roman"/>
        <family val="1"/>
      </rPr>
      <t>,2012,35(11):191-194</t>
    </r>
    <phoneticPr fontId="18" type="noConversion"/>
  </si>
  <si>
    <r>
      <rPr>
        <sz val="9"/>
        <color theme="1"/>
        <rFont val="宋体"/>
        <family val="3"/>
        <charset val="134"/>
      </rPr>
      <t>金建军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高校图书馆室内空气质量现状分析及优化策略</t>
    </r>
    <r>
      <rPr>
        <sz val="9"/>
        <color theme="1"/>
        <rFont val="Times New Roman"/>
        <family val="1"/>
      </rPr>
      <t>——</t>
    </r>
    <r>
      <rPr>
        <sz val="9"/>
        <color theme="1"/>
        <rFont val="宋体"/>
        <family val="3"/>
        <charset val="134"/>
      </rPr>
      <t>以河南理工大学图书馆为例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大学图书馆学报</t>
    </r>
    <r>
      <rPr>
        <sz val="9"/>
        <color theme="1"/>
        <rFont val="Times New Roman"/>
        <family val="1"/>
      </rPr>
      <t>,2011,29(04):45-50+85</t>
    </r>
    <phoneticPr fontId="18" type="noConversion"/>
  </si>
  <si>
    <r>
      <rPr>
        <sz val="9"/>
        <color theme="1"/>
        <rFont val="宋体"/>
        <family val="3"/>
        <charset val="134"/>
      </rPr>
      <t>居宁生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陈强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杨际虹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黄春宁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杨伯苗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邓昱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王银喜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高校新建宿舍室内空气质量的现状与调查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现代物业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上旬刊</t>
    </r>
    <r>
      <rPr>
        <sz val="9"/>
        <color theme="1"/>
        <rFont val="Times New Roman"/>
        <family val="1"/>
      </rPr>
      <t>),2011,10(03):75-77</t>
    </r>
    <phoneticPr fontId="18" type="noConversion"/>
  </si>
  <si>
    <t>10.16141/j.cnki.xdwyxjs.2011.03.004</t>
    <phoneticPr fontId="18" type="noConversion"/>
  </si>
  <si>
    <r>
      <rPr>
        <sz val="9"/>
        <color theme="1"/>
        <rFont val="宋体"/>
        <family val="3"/>
        <charset val="134"/>
      </rPr>
      <t>刘建龙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谭超毅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邓日强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湖南某大学学生宿舍空气品质调查与分析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职业与健康</t>
    </r>
    <r>
      <rPr>
        <sz val="9"/>
        <color theme="1"/>
        <rFont val="Times New Roman"/>
        <family val="1"/>
      </rPr>
      <t>,2009,25(09):966-968</t>
    </r>
    <phoneticPr fontId="18" type="noConversion"/>
  </si>
  <si>
    <t>10.13329/j.cnki.zyyjk.2009.09.068</t>
    <phoneticPr fontId="18" type="noConversion"/>
  </si>
  <si>
    <r>
      <rPr>
        <sz val="9"/>
        <color theme="1"/>
        <rFont val="宋体"/>
        <family val="3"/>
        <charset val="134"/>
      </rPr>
      <t>康琦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吕锐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某大学校园室内空气细菌含量检测及空气质量评价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青岛大学医学院学报</t>
    </r>
    <r>
      <rPr>
        <sz val="9"/>
        <color theme="1"/>
        <rFont val="Times New Roman"/>
        <family val="1"/>
      </rPr>
      <t>,2012,48(05):449-450</t>
    </r>
    <phoneticPr fontId="18" type="noConversion"/>
  </si>
  <si>
    <t>10.3969/j.issn.1672-4488.2012.05.028</t>
    <phoneticPr fontId="18" type="noConversion"/>
  </si>
  <si>
    <r>
      <rPr>
        <sz val="9"/>
        <color theme="1"/>
        <rFont val="宋体"/>
        <family val="3"/>
        <charset val="134"/>
      </rPr>
      <t>刘颖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谷宇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王坤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犀浦校区室内空气中甲醛污染现状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环境科学与管理</t>
    </r>
    <r>
      <rPr>
        <sz val="9"/>
        <color theme="1"/>
        <rFont val="Times New Roman"/>
        <family val="1"/>
      </rPr>
      <t>,2008,(07):78-81</t>
    </r>
    <phoneticPr fontId="18" type="noConversion"/>
  </si>
  <si>
    <t xml:space="preserve">
10.3969/j.issn.1673-1212.2008.07.021</t>
    <phoneticPr fontId="18" type="noConversion"/>
  </si>
  <si>
    <r>
      <rPr>
        <sz val="9"/>
        <color theme="1"/>
        <rFont val="宋体"/>
        <family val="3"/>
        <charset val="134"/>
      </rPr>
      <t>徐小冬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王智勇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袁玉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于春娇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黄丹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富蓉</t>
    </r>
    <r>
      <rPr>
        <sz val="9"/>
        <color theme="1"/>
        <rFont val="Times New Roman"/>
        <family val="1"/>
      </rPr>
      <t>. 2009</t>
    </r>
    <r>
      <rPr>
        <sz val="9"/>
        <color theme="1"/>
        <rFont val="宋体"/>
        <family val="3"/>
        <charset val="134"/>
      </rPr>
      <t>年大连市城区高中学校教室二氧化碳浓度调查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预防医学论坛</t>
    </r>
    <r>
      <rPr>
        <sz val="9"/>
        <color theme="1"/>
        <rFont val="Times New Roman"/>
        <family val="1"/>
      </rPr>
      <t>,2010,16(06):539-541</t>
    </r>
    <phoneticPr fontId="18" type="noConversion"/>
  </si>
  <si>
    <t>10.16406/j.pmt.issn.1672-9153.2010.06.016</t>
    <phoneticPr fontId="18" type="noConversion"/>
  </si>
  <si>
    <r>
      <rPr>
        <sz val="9"/>
        <color theme="1"/>
        <rFont val="宋体"/>
        <family val="3"/>
        <charset val="134"/>
      </rPr>
      <t>德小明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郭大为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虎明明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张亚娟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李玲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李宏辉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李丽萍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银川市某区</t>
    </r>
    <r>
      <rPr>
        <sz val="9"/>
        <color theme="1"/>
        <rFont val="Times New Roman"/>
        <family val="1"/>
      </rPr>
      <t>15</t>
    </r>
    <r>
      <rPr>
        <sz val="9"/>
        <color theme="1"/>
        <rFont val="宋体"/>
        <family val="3"/>
        <charset val="134"/>
      </rPr>
      <t>所幼儿园室内空气质量调查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环境与职业医学</t>
    </r>
    <r>
      <rPr>
        <sz val="9"/>
        <color theme="1"/>
        <rFont val="Times New Roman"/>
        <family val="1"/>
      </rPr>
      <t>,2015,32(09):860-862</t>
    </r>
    <phoneticPr fontId="18" type="noConversion"/>
  </si>
  <si>
    <t>10.13213/j.cnki.jeom.2015.14685</t>
    <phoneticPr fontId="18" type="noConversion"/>
  </si>
  <si>
    <r>
      <rPr>
        <sz val="9"/>
        <color theme="1"/>
        <rFont val="宋体"/>
        <family val="3"/>
        <charset val="134"/>
      </rPr>
      <t>孔祥华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张海东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高校室内空气中甲醛污染状况检测分析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科技信息</t>
    </r>
    <r>
      <rPr>
        <sz val="9"/>
        <color theme="1"/>
        <rFont val="Times New Roman"/>
        <family val="1"/>
      </rPr>
      <t>,2010,(27):459+479</t>
    </r>
    <phoneticPr fontId="18" type="noConversion"/>
  </si>
  <si>
    <t>10.3969/j.issn.1001-9960.2010.27.356</t>
    <phoneticPr fontId="18" type="noConversion"/>
  </si>
  <si>
    <r>
      <rPr>
        <sz val="9"/>
        <color theme="1"/>
        <rFont val="宋体"/>
        <family val="3"/>
        <charset val="134"/>
      </rPr>
      <t>梁伯衡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梁会营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刘维斯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秦鹏哲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冯晶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利耀辉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蒋琴琴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陈思宇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广州市工作和公共场所室内空气</t>
    </r>
    <r>
      <rPr>
        <sz val="9"/>
        <color theme="1"/>
        <rFont val="Times New Roman"/>
        <family val="1"/>
      </rPr>
      <t>PM2.5</t>
    </r>
    <r>
      <rPr>
        <sz val="9"/>
        <color theme="1"/>
        <rFont val="宋体"/>
        <family val="3"/>
        <charset val="134"/>
      </rPr>
      <t>浓度调查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热带医学杂志</t>
    </r>
    <r>
      <rPr>
        <sz val="9"/>
        <color theme="1"/>
        <rFont val="Times New Roman"/>
        <family val="1"/>
      </rPr>
      <t>,2012,12(10):1252-1254+1267</t>
    </r>
    <phoneticPr fontId="18" type="noConversion"/>
  </si>
  <si>
    <r>
      <rPr>
        <sz val="9"/>
        <color theme="1"/>
        <rFont val="宋体"/>
        <family val="3"/>
        <charset val="134"/>
      </rPr>
      <t>周园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肖纯凌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王岚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刘新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苏航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校园不同场所室内空气微生物分布的调查分析</t>
    </r>
    <r>
      <rPr>
        <sz val="9"/>
        <color theme="1"/>
        <rFont val="Times New Roman"/>
        <family val="1"/>
      </rPr>
      <t xml:space="preserve">[J/]. </t>
    </r>
    <r>
      <rPr>
        <sz val="9"/>
        <color theme="1"/>
        <rFont val="宋体"/>
        <family val="3"/>
        <charset val="134"/>
      </rPr>
      <t>中国医科大学学报</t>
    </r>
    <r>
      <rPr>
        <sz val="9"/>
        <color theme="1"/>
        <rFont val="Times New Roman"/>
        <family val="1"/>
      </rPr>
      <t>,2011,40(05):412+416</t>
    </r>
    <phoneticPr fontId="18" type="noConversion"/>
  </si>
  <si>
    <t>Second type</t>
    <phoneticPr fontId="18" type="noConversion"/>
  </si>
  <si>
    <r>
      <rPr>
        <sz val="9"/>
        <color theme="1"/>
        <rFont val="宋体"/>
        <family val="3"/>
        <charset val="134"/>
      </rPr>
      <t>刘晗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幼托园室内空气微生物污染状况调查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环保科技</t>
    </r>
    <r>
      <rPr>
        <sz val="9"/>
        <color theme="1"/>
        <rFont val="Times New Roman"/>
        <family val="1"/>
      </rPr>
      <t>,2017,23(03):15-17</t>
    </r>
    <phoneticPr fontId="18" type="noConversion"/>
  </si>
  <si>
    <t>10.19428/j.cnki.sjpm.2017.05.019</t>
    <phoneticPr fontId="18" type="noConversion"/>
  </si>
  <si>
    <t>Yingkou</t>
    <phoneticPr fontId="18" type="noConversion"/>
  </si>
  <si>
    <t>2014.07-2015.01</t>
    <phoneticPr fontId="18" type="noConversion"/>
  </si>
  <si>
    <t>Liu: 2017</t>
    <phoneticPr fontId="18" type="noConversion"/>
  </si>
  <si>
    <t>Canteen</t>
    <phoneticPr fontId="18" type="noConversion"/>
  </si>
  <si>
    <t>Dormitory</t>
    <phoneticPr fontId="18" type="noConversion"/>
  </si>
  <si>
    <t>winter</t>
    <phoneticPr fontId="18" type="noConversion"/>
  </si>
  <si>
    <t>summer</t>
    <phoneticPr fontId="18" type="noConversion"/>
  </si>
  <si>
    <t>%</t>
    <phoneticPr fontId="18" type="noConversion"/>
  </si>
  <si>
    <t>Xylene: ug/m3</t>
    <phoneticPr fontId="18" type="noConversion"/>
  </si>
  <si>
    <t>Sulfur dioxide: ug/m3</t>
    <phoneticPr fontId="18" type="noConversion"/>
  </si>
  <si>
    <t>2005.10.31-2005.11.10</t>
    <phoneticPr fontId="18" type="noConversion"/>
  </si>
  <si>
    <t>Beijing</t>
    <phoneticPr fontId="18" type="noConversion"/>
  </si>
  <si>
    <r>
      <t>198.5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outdoor</t>
    </r>
    <r>
      <rPr>
        <sz val="9"/>
        <color theme="1"/>
        <rFont val="宋体"/>
        <family val="3"/>
        <charset val="134"/>
      </rPr>
      <t>）</t>
    </r>
    <phoneticPr fontId="18" type="noConversion"/>
  </si>
  <si>
    <r>
      <t>102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outdoor</t>
    </r>
    <r>
      <rPr>
        <sz val="9"/>
        <color theme="1"/>
        <rFont val="宋体"/>
        <family val="3"/>
        <charset val="134"/>
      </rPr>
      <t>）</t>
    </r>
    <phoneticPr fontId="18" type="noConversion"/>
  </si>
  <si>
    <t>Samples</t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</si>
  <si>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1395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</si>
  <si>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1695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</si>
  <si>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11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</si>
  <si>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861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</si>
  <si>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</si>
  <si>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624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</si>
  <si>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642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</si>
  <si>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1298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</si>
  <si>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1285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</si>
  <si>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548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</si>
  <si>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</si>
  <si>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</si>
  <si>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887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</si>
  <si>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1187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</si>
  <si>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8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</si>
  <si>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515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</si>
  <si>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</si>
  <si>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18</t>
    </r>
    <phoneticPr fontId="18" type="noConversion"/>
  </si>
  <si>
    <t>2007-2007 (assumed)</t>
    <phoneticPr fontId="18" type="noConversion"/>
  </si>
  <si>
    <t>Primary and secondary schools</t>
  </si>
  <si>
    <t>2005.8-2006.3</t>
  </si>
  <si>
    <t>2005.8-2006.3</t>
    <phoneticPr fontId="18" type="noConversion"/>
  </si>
  <si>
    <t>ppm</t>
    <phoneticPr fontId="18" type="noConversion"/>
  </si>
  <si>
    <t>Toluene: ug/m3</t>
    <phoneticPr fontId="18" type="noConversion"/>
  </si>
  <si>
    <t>Ethylbenzene</t>
    <phoneticPr fontId="18" type="noConversion"/>
  </si>
  <si>
    <t>School history museum</t>
  </si>
  <si>
    <t>%</t>
    <phoneticPr fontId="18" type="noConversion"/>
  </si>
  <si>
    <t>Samples:11</t>
    <phoneticPr fontId="18" type="noConversion"/>
  </si>
  <si>
    <t>Samples:12</t>
    <phoneticPr fontId="18" type="noConversion"/>
  </si>
  <si>
    <t>Samples:8</t>
    <phoneticPr fontId="18" type="noConversion"/>
  </si>
  <si>
    <t>Samples:10</t>
    <phoneticPr fontId="18" type="noConversion"/>
  </si>
  <si>
    <t>Nitrogen dioxide: ug/m3</t>
    <phoneticPr fontId="18" type="noConversion"/>
  </si>
  <si>
    <t>Samples:12</t>
    <phoneticPr fontId="18" type="noConversion"/>
  </si>
  <si>
    <t>varied</t>
    <phoneticPr fontId="18" type="noConversion"/>
  </si>
  <si>
    <t>library</t>
  </si>
  <si>
    <t>Stacks</t>
  </si>
  <si>
    <r>
      <t xml:space="preserve">Natural 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Air conditioning ventilation</t>
    </r>
    <phoneticPr fontId="18" type="noConversion"/>
  </si>
  <si>
    <r>
      <t>Exhaust fan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natural ventilation</t>
    </r>
    <phoneticPr fontId="18" type="noConversion"/>
  </si>
  <si>
    <t>个/皿</t>
    <phoneticPr fontId="18" type="noConversion"/>
  </si>
  <si>
    <r>
      <t>2012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assumed</t>
    </r>
    <r>
      <rPr>
        <sz val="9"/>
        <color theme="1"/>
        <rFont val="宋体"/>
        <family val="3"/>
        <charset val="134"/>
      </rPr>
      <t>）</t>
    </r>
    <phoneticPr fontId="18" type="noConversion"/>
  </si>
  <si>
    <r>
      <t>2010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assumed</t>
    </r>
    <r>
      <rPr>
        <sz val="9"/>
        <color theme="1"/>
        <rFont val="宋体"/>
        <family val="3"/>
        <charset val="134"/>
      </rPr>
      <t>）</t>
    </r>
    <phoneticPr fontId="18" type="noConversion"/>
  </si>
  <si>
    <t xml:space="preserve">Dormitory </t>
    <phoneticPr fontId="18" type="noConversion"/>
  </si>
  <si>
    <t>2008.3</t>
    <phoneticPr fontId="18" type="noConversion"/>
  </si>
  <si>
    <t>2008.3.10</t>
    <phoneticPr fontId="18" type="noConversion"/>
  </si>
  <si>
    <t>2008.3.25</t>
    <phoneticPr fontId="18" type="noConversion"/>
  </si>
  <si>
    <t>2008.4.10</t>
    <phoneticPr fontId="18" type="noConversion"/>
  </si>
  <si>
    <t>2008.4.25</t>
    <phoneticPr fontId="18" type="noConversion"/>
  </si>
  <si>
    <t>2008.5.10</t>
    <phoneticPr fontId="18" type="noConversion"/>
  </si>
  <si>
    <t>2008.5.25</t>
    <phoneticPr fontId="18" type="noConversion"/>
  </si>
  <si>
    <r>
      <t>2013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assumed</t>
    </r>
    <r>
      <rPr>
        <sz val="9"/>
        <color theme="1"/>
        <rFont val="宋体"/>
        <family val="3"/>
        <charset val="134"/>
      </rPr>
      <t>）</t>
    </r>
    <phoneticPr fontId="18" type="noConversion"/>
  </si>
  <si>
    <t>2013.3-2014.12</t>
    <phoneticPr fontId="18" type="noConversion"/>
  </si>
  <si>
    <r>
      <rPr>
        <sz val="9"/>
        <color theme="1"/>
        <rFont val="宋体"/>
        <family val="3"/>
        <charset val="134"/>
      </rPr>
      <t>个</t>
    </r>
    <r>
      <rPr>
        <sz val="9"/>
        <color theme="1"/>
        <rFont val="Times New Roman"/>
        <family val="1"/>
      </rPr>
      <t>/L</t>
    </r>
    <phoneticPr fontId="18" type="noConversion"/>
  </si>
  <si>
    <t>Outdoor</t>
    <phoneticPr fontId="18" type="noConversion"/>
  </si>
  <si>
    <t>Shenzhen</t>
    <phoneticPr fontId="18" type="noConversion"/>
  </si>
  <si>
    <t>2010.9-2010.12</t>
    <phoneticPr fontId="18" type="noConversion"/>
  </si>
  <si>
    <t>2010.9-2010.13</t>
  </si>
  <si>
    <t>2010.9-2010.14</t>
  </si>
  <si>
    <t>%</t>
    <phoneticPr fontId="18" type="noConversion"/>
  </si>
  <si>
    <t>Middle school</t>
    <phoneticPr fontId="18" type="noConversion"/>
  </si>
  <si>
    <t>2012.3.7-2012.3.23</t>
    <phoneticPr fontId="18" type="noConversion"/>
  </si>
  <si>
    <t>Science and Education Building</t>
  </si>
  <si>
    <t>Laboratory building</t>
  </si>
  <si>
    <r>
      <t>laboratory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assumed</t>
    </r>
    <r>
      <rPr>
        <sz val="9"/>
        <color theme="1"/>
        <rFont val="宋体"/>
        <family val="3"/>
        <charset val="134"/>
      </rPr>
      <t>）</t>
    </r>
    <phoneticPr fontId="18" type="noConversion"/>
  </si>
  <si>
    <t>2005.10-2005.12</t>
    <phoneticPr fontId="18" type="noConversion"/>
  </si>
  <si>
    <t>ppb</t>
    <phoneticPr fontId="18" type="noConversion"/>
  </si>
  <si>
    <t>2005.8-2005.9</t>
    <phoneticPr fontId="18" type="noConversion"/>
  </si>
  <si>
    <t>Activity Room</t>
  </si>
  <si>
    <t>Teaching building</t>
  </si>
  <si>
    <t>Not mentioned</t>
    <phoneticPr fontId="18" type="noConversion"/>
  </si>
  <si>
    <t>Harbin</t>
  </si>
  <si>
    <t xml:space="preserve">2015.11.8-11.9 </t>
  </si>
  <si>
    <t xml:space="preserve">2015.11.21-11.22 </t>
  </si>
  <si>
    <t xml:space="preserve">2015.11.10-11.11 </t>
  </si>
  <si>
    <t xml:space="preserve">2015.11.18-11.20 </t>
  </si>
  <si>
    <t>2015.11.13</t>
  </si>
  <si>
    <t xml:space="preserve">2015.11.27 </t>
  </si>
  <si>
    <t>Wuhan</t>
    <phoneticPr fontId="18" type="noConversion"/>
  </si>
  <si>
    <t>Changchun</t>
    <phoneticPr fontId="18" type="noConversion"/>
  </si>
  <si>
    <t>Qinghai</t>
    <phoneticPr fontId="18" type="noConversion"/>
  </si>
  <si>
    <t>Xuzhou</t>
    <phoneticPr fontId="18" type="noConversion"/>
  </si>
  <si>
    <t>Nanjing</t>
    <phoneticPr fontId="18" type="noConversion"/>
  </si>
  <si>
    <t>Taiyuan</t>
    <phoneticPr fontId="18" type="noConversion"/>
  </si>
  <si>
    <t>Wuhan</t>
    <phoneticPr fontId="18" type="noConversion"/>
  </si>
  <si>
    <t>2012.4.18-5.15</t>
    <phoneticPr fontId="18" type="noConversion"/>
  </si>
  <si>
    <t>2012.10-2012.12</t>
    <phoneticPr fontId="18" type="noConversion"/>
  </si>
  <si>
    <t>2012-2012</t>
    <phoneticPr fontId="18" type="noConversion"/>
  </si>
  <si>
    <r>
      <t>2007-2007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assumed</t>
    </r>
    <r>
      <rPr>
        <sz val="9"/>
        <color theme="1"/>
        <rFont val="宋体"/>
        <family val="3"/>
        <charset val="134"/>
      </rPr>
      <t>）</t>
    </r>
    <phoneticPr fontId="18" type="noConversion"/>
  </si>
  <si>
    <t>2011.11-2011.11</t>
    <phoneticPr fontId="18" type="noConversion"/>
  </si>
  <si>
    <t>2011.12-2011.12</t>
    <phoneticPr fontId="18" type="noConversion"/>
  </si>
  <si>
    <t>2012.01-2012.01</t>
    <phoneticPr fontId="18" type="noConversion"/>
  </si>
  <si>
    <t>2012.02-2012.02</t>
    <phoneticPr fontId="18" type="noConversion"/>
  </si>
  <si>
    <t>2016.1-2016.1</t>
  </si>
  <si>
    <t>2016.1-2016.1</t>
    <phoneticPr fontId="18" type="noConversion"/>
  </si>
  <si>
    <t>Office</t>
    <phoneticPr fontId="18" type="noConversion"/>
  </si>
  <si>
    <t>Canteen</t>
    <phoneticPr fontId="18" type="noConversion"/>
  </si>
  <si>
    <t>Lounge</t>
    <phoneticPr fontId="18" type="noConversion"/>
  </si>
  <si>
    <t>Classroom</t>
    <phoneticPr fontId="18" type="noConversion"/>
  </si>
  <si>
    <t>Health Room</t>
    <phoneticPr fontId="18" type="noConversion"/>
  </si>
  <si>
    <t>Storage Room</t>
    <phoneticPr fontId="18" type="noConversion"/>
  </si>
  <si>
    <t>Laboratory</t>
    <phoneticPr fontId="18" type="noConversion"/>
  </si>
  <si>
    <r>
      <t>Dormitory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 xml:space="preserve"> Classroom</t>
    </r>
    <phoneticPr fontId="18" type="noConversion"/>
  </si>
  <si>
    <r>
      <t>Conference room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Lecture hall</t>
    </r>
    <phoneticPr fontId="18" type="noConversion"/>
  </si>
  <si>
    <t>Library</t>
    <phoneticPr fontId="18" type="noConversion"/>
  </si>
  <si>
    <t>Lounge</t>
    <phoneticPr fontId="18" type="noConversion"/>
  </si>
  <si>
    <t>Library</t>
    <phoneticPr fontId="18" type="noConversion"/>
  </si>
  <si>
    <t>Journal Room</t>
    <phoneticPr fontId="18" type="noConversion"/>
  </si>
  <si>
    <t>Copy Room</t>
    <phoneticPr fontId="18" type="noConversion"/>
  </si>
  <si>
    <t>Lecture Hall</t>
    <phoneticPr fontId="18" type="noConversion"/>
  </si>
  <si>
    <t xml:space="preserve">2005.10.8-2005.10.8 </t>
    <phoneticPr fontId="18" type="noConversion"/>
  </si>
  <si>
    <t xml:space="preserve">2005.11.9-2005.11.9 </t>
    <phoneticPr fontId="18" type="noConversion"/>
  </si>
  <si>
    <t xml:space="preserve">2005.12.9-2005.12.9 </t>
    <phoneticPr fontId="18" type="noConversion"/>
  </si>
  <si>
    <t>2006.1.9-2006.1.9</t>
    <phoneticPr fontId="18" type="noConversion"/>
  </si>
  <si>
    <t>2006.2.9-2006.2.9</t>
    <phoneticPr fontId="18" type="noConversion"/>
  </si>
  <si>
    <t> Family Dormitory Building</t>
    <phoneticPr fontId="18" type="noConversion"/>
  </si>
  <si>
    <t>Reading Room</t>
    <phoneticPr fontId="18" type="noConversion"/>
  </si>
  <si>
    <t>2006.3-2006.3</t>
    <phoneticPr fontId="18" type="noConversion"/>
  </si>
  <si>
    <t>2006.4-2006.4</t>
    <phoneticPr fontId="18" type="noConversion"/>
  </si>
  <si>
    <t>2006.5-2006.5</t>
    <phoneticPr fontId="18" type="noConversion"/>
  </si>
  <si>
    <t>2006.6-2006.6</t>
    <phoneticPr fontId="18" type="noConversion"/>
  </si>
  <si>
    <t>2006.7-2006.7</t>
    <phoneticPr fontId="18" type="noConversion"/>
  </si>
  <si>
    <r>
      <t>李慧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邵龙义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孙珍全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等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公共场所室内可吸入颗粒物的污染特征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环境与可持续发展</t>
    </r>
    <r>
      <rPr>
        <sz val="9"/>
        <color theme="1"/>
        <rFont val="Times New Roman"/>
        <family val="1"/>
      </rPr>
      <t>, 2007(2):53-55</t>
    </r>
    <phoneticPr fontId="18" type="noConversion"/>
  </si>
  <si>
    <t>陈威威. 北方地区高校教室内空气品质研究[D]. 哈尔滨工程大学, 2007</t>
  </si>
  <si>
    <t>陈威威. 北方地区高校教室内空气品质研究[D]. 哈尔滨工程大学, 2007</t>
    <phoneticPr fontId="18" type="noConversion"/>
  </si>
  <si>
    <t>黄燕娣, 赵寿堂, 蔡馨. 北京某区中小学教室挥发性有机物污染现状[J]. 中国学校卫生, 2007, 28(5):468-469</t>
    <phoneticPr fontId="18" type="noConversion"/>
  </si>
  <si>
    <t>段浩波. 东北师大校园室内空气中甲醛污染与控制方法研究[D]. 东北师范大学, 2006</t>
  </si>
  <si>
    <t>段浩波. 东北师大校园室内空气中甲醛污染与控制方法研究[D]. 东北师范大学, 2006</t>
    <phoneticPr fontId="18" type="noConversion"/>
  </si>
  <si>
    <t>孙胜龙, 董艳, 孙婷婷,等. 东北地区室内有机挥发性污染物(VOCS)污染调查与研究[J]. 东北师大学报(自然科学), 2009, 41(1):117-122</t>
  </si>
  <si>
    <t>孙胜龙, 董艳, 孙婷婷,等. 东北地区室内有机挥发性污染物(VOCS)污染调查与研究[J]. 东北师大学报(自然科学), 2009, 41(1):117-122</t>
    <phoneticPr fontId="18" type="noConversion"/>
  </si>
  <si>
    <t>鲍缇夕. 高等职业技术学校学生宿舍空气中常见污染物现况调查[J]. 山西医药杂志, 2006, 35(5):410-411</t>
    <phoneticPr fontId="18" type="noConversion"/>
  </si>
  <si>
    <t>胡纯, 王丽玲, 龚文琪. 高校图书馆室内环境质量的调查与评价研究[J]. 安全与环境工程, 2013, 20(5):22-27</t>
    <phoneticPr fontId="18" type="noConversion"/>
  </si>
  <si>
    <t>10.3969/j.issn.1671-1556.2013.05.006</t>
  </si>
  <si>
    <t>10.3969/j.issn.1673-288X.2007.02.020</t>
    <phoneticPr fontId="18" type="noConversion"/>
  </si>
  <si>
    <t>Li et al:2007</t>
    <phoneticPr fontId="18" type="noConversion"/>
  </si>
  <si>
    <t>Chen:2007</t>
  </si>
  <si>
    <t>Chen:2007</t>
    <phoneticPr fontId="18" type="noConversion"/>
  </si>
  <si>
    <t>陈威威. 北方地区高校教室内空气品质研究[D]. 哈尔滨工程大学, 2007</t>
    <phoneticPr fontId="18" type="noConversion"/>
  </si>
  <si>
    <t>10.7666/d.y1097181</t>
  </si>
  <si>
    <t>Huang et al:2007</t>
    <phoneticPr fontId="18" type="noConversion"/>
  </si>
  <si>
    <t>Duan:2006</t>
  </si>
  <si>
    <t>Duan:2006</t>
    <phoneticPr fontId="18" type="noConversion"/>
  </si>
  <si>
    <t>Sun et al:2006</t>
  </si>
  <si>
    <t>Sun et al:2006</t>
    <phoneticPr fontId="18" type="noConversion"/>
  </si>
  <si>
    <t>Bao:2006</t>
    <phoneticPr fontId="18" type="noConversion"/>
  </si>
  <si>
    <t>Hu et al:2013</t>
    <phoneticPr fontId="18" type="noConversion"/>
  </si>
  <si>
    <t>Wang et al:2010</t>
    <phoneticPr fontId="18" type="noConversion"/>
  </si>
  <si>
    <t>孙胜龙, 董艳, 孙婷婷,等. 东北地区室内有机挥发性污染物(VOCS)污染调查与研究[J]. 东北师大学报(自然科学), 2009, 41(1):117-122</t>
    <phoneticPr fontId="18" type="noConversion"/>
  </si>
  <si>
    <r>
      <rPr>
        <sz val="9"/>
        <color theme="1"/>
        <rFont val="宋体"/>
        <family val="3"/>
        <charset val="134"/>
      </rPr>
      <t>鲍缇夕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高等职业技术学校学生宿舍空气中常见污染物现况调查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山西医药杂志</t>
    </r>
    <r>
      <rPr>
        <sz val="9"/>
        <color theme="1"/>
        <rFont val="Times New Roman"/>
        <family val="1"/>
      </rPr>
      <t>, 2006, 35(5):410-411</t>
    </r>
    <phoneticPr fontId="18" type="noConversion"/>
  </si>
  <si>
    <t>10.3969/j.issn.0253-9926.2006.05.013</t>
  </si>
  <si>
    <t>10.3969/j.issn.1674-4829.2010.z1.017</t>
  </si>
  <si>
    <t>朱晓冬, 沈隽, 刘玉,等. 哈尔滨某高校室内空气挥发性有机物污染状况[J]. 环境与健康杂志, 2009, 26(4):362-362</t>
  </si>
  <si>
    <t>朱晓冬, 沈隽, 刘玉,等. 哈尔滨某高校室内空气挥发性有机物污染状况[J]. 环境与健康杂志, 2009, 26(4):362-362</t>
    <phoneticPr fontId="18" type="noConversion"/>
  </si>
  <si>
    <r>
      <rPr>
        <sz val="9"/>
        <color theme="1"/>
        <rFont val="宋体"/>
        <family val="3"/>
        <charset val="134"/>
      </rPr>
      <t>王玉磊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刘斌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许柱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高校宿舍甲醛污染健康风险评价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环境科技</t>
    </r>
    <r>
      <rPr>
        <sz val="9"/>
        <color theme="1"/>
        <rFont val="Times New Roman"/>
        <family val="1"/>
      </rPr>
      <t>, 2010, 23(a01):52-54</t>
    </r>
    <phoneticPr fontId="18" type="noConversion"/>
  </si>
  <si>
    <t>Zhu et al:2009</t>
  </si>
  <si>
    <t>Zhu et al:2009</t>
    <phoneticPr fontId="18" type="noConversion"/>
  </si>
  <si>
    <t>黄书君, 李坤权, 朱光怡. 基于模糊层次分析模型的高校室内空气质量评价与分析[J]. 环境工程, 2014, 32(5):90-94</t>
    <phoneticPr fontId="18" type="noConversion"/>
  </si>
  <si>
    <t>Huang et al:2014</t>
    <phoneticPr fontId="18" type="noConversion"/>
  </si>
  <si>
    <t>10.13205/j.hjgc.201405022</t>
  </si>
  <si>
    <t>Zhang:2015</t>
    <phoneticPr fontId="18" type="noConversion"/>
  </si>
  <si>
    <t>曾雁玲, 钟逶迤, 朱中平,等. 深圳某区幼儿园TVOC等空气污染物现况研究[J]. 中国卫生检验杂志, 2011(8):2003-2004</t>
    <phoneticPr fontId="18" type="noConversion"/>
  </si>
  <si>
    <t>刘冉冉. 太原市中学室内外大气污染物成分分析及健康-效应研究[D]. 山西大学, 2014.</t>
  </si>
  <si>
    <t>李凡. 太原市中学室内外大气环境与儿童健康的相关性研究[D]. 山西大学, 2016</t>
    <phoneticPr fontId="18" type="noConversion"/>
  </si>
  <si>
    <t>Li:2016</t>
    <phoneticPr fontId="18" type="noConversion"/>
  </si>
  <si>
    <t>Liu:2014</t>
    <phoneticPr fontId="18" type="noConversion"/>
  </si>
  <si>
    <t>叶晓江, 刘燕妮, 陈焕新,等. 武汉某大学校园环境调查与评价[J]. 建筑热能通风空调, 2008, 27(3):74-77</t>
    <phoneticPr fontId="18" type="noConversion"/>
  </si>
  <si>
    <t>Zeng et al:2011</t>
    <phoneticPr fontId="18" type="noConversion"/>
  </si>
  <si>
    <t>Ye et al:2008</t>
    <phoneticPr fontId="18" type="noConversion"/>
  </si>
  <si>
    <t>叶晓江, 刘燕妮, 陈焕新,等. 武汉某大学校园环境调查与评价[J]. 建筑热能通风空调, 2008, 27(3):74-77</t>
    <phoneticPr fontId="18" type="noConversion"/>
  </si>
  <si>
    <t>10.3969/j.issn.1003-0344.2008.03.021</t>
  </si>
  <si>
    <t>李国强. 西安市高校室内空气质量研究与健康风险评价[D]. 陕西师范大学, 2012</t>
    <phoneticPr fontId="18" type="noConversion"/>
  </si>
  <si>
    <t>Li:2012</t>
    <phoneticPr fontId="18" type="noConversion"/>
  </si>
  <si>
    <t>张改景. 西安市既有图书馆建筑室内环境的调查与评价研究[D]. 西安建筑科技大学, 2007</t>
  </si>
  <si>
    <t>张改景. 西安市既有图书馆建筑室内环境的调查与评价研究[D]. 西安建筑科技大学, 2007</t>
    <phoneticPr fontId="18" type="noConversion"/>
  </si>
  <si>
    <t>Zhang:2007</t>
  </si>
  <si>
    <t>Zhang:2007</t>
    <phoneticPr fontId="18" type="noConversion"/>
  </si>
  <si>
    <t>申晓宇. 学校教室空气污染物的扩散传播特性研究[D]. 南京师范大学, 2013</t>
    <phoneticPr fontId="18" type="noConversion"/>
  </si>
  <si>
    <t>Shen:2013</t>
    <phoneticPr fontId="18" type="noConversion"/>
  </si>
  <si>
    <t>吴会鹏. 严寒地区学生宿舍室内空气品质实测与分析[D]. 哈尔滨工业大学, 2016</t>
  </si>
  <si>
    <t>吴会鹏. 严寒地区学生宿舍室内空气品质实测与分析[D]. 哈尔滨工业大学, 2016</t>
    <phoneticPr fontId="18" type="noConversion"/>
  </si>
  <si>
    <t>Wu: 2016</t>
  </si>
  <si>
    <t>Wu: 2016</t>
    <phoneticPr fontId="18" type="noConversion"/>
  </si>
  <si>
    <r>
      <rPr>
        <sz val="10"/>
        <color rgb="FF000000"/>
        <rFont val="宋体"/>
        <family val="3"/>
        <charset val="134"/>
      </rPr>
      <t>黄诗卉</t>
    </r>
    <r>
      <rPr>
        <sz val="10"/>
        <color rgb="FF000000"/>
        <rFont val="Arial"/>
        <family val="2"/>
      </rPr>
      <t xml:space="preserve">. </t>
    </r>
    <r>
      <rPr>
        <sz val="10"/>
        <color rgb="FF000000"/>
        <rFont val="宋体"/>
        <family val="3"/>
        <charset val="134"/>
      </rPr>
      <t>自然通风的学校建筑室内外颗粒物浓度及其相关性研究</t>
    </r>
    <r>
      <rPr>
        <sz val="10"/>
        <color rgb="FF000000"/>
        <rFont val="Arial"/>
        <family val="2"/>
      </rPr>
      <t xml:space="preserve">[D]. </t>
    </r>
    <r>
      <rPr>
        <sz val="10"/>
        <color rgb="FF000000"/>
        <rFont val="宋体"/>
        <family val="3"/>
        <charset val="134"/>
      </rPr>
      <t>西安建筑科技大学</t>
    </r>
    <r>
      <rPr>
        <sz val="10"/>
        <color rgb="FF000000"/>
        <rFont val="Arial"/>
        <family val="2"/>
      </rPr>
      <t>, 2016</t>
    </r>
    <phoneticPr fontId="18" type="noConversion"/>
  </si>
  <si>
    <t>Huang:2016</t>
    <phoneticPr fontId="18" type="noConversion"/>
  </si>
  <si>
    <r>
      <t>张华娣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南京地区幼儿园室内空气污染物与儿童健康的相关性研究</t>
    </r>
    <r>
      <rPr>
        <sz val="9"/>
        <color theme="1"/>
        <rFont val="Times New Roman"/>
        <family val="1"/>
      </rPr>
      <t xml:space="preserve">[D]. </t>
    </r>
    <r>
      <rPr>
        <sz val="9"/>
        <color theme="1"/>
        <rFont val="宋体"/>
        <family val="3"/>
        <charset val="134"/>
      </rPr>
      <t>东南大学</t>
    </r>
    <r>
      <rPr>
        <sz val="9"/>
        <color theme="1"/>
        <rFont val="Times New Roman"/>
        <family val="1"/>
      </rPr>
      <t>, 2015</t>
    </r>
    <phoneticPr fontId="18" type="noConversion"/>
  </si>
  <si>
    <t>2007.3-2007.3</t>
  </si>
  <si>
    <t>2006.11-2006.12</t>
  </si>
  <si>
    <t>2006.11-2006.12</t>
    <phoneticPr fontId="18" type="noConversion"/>
  </si>
  <si>
    <t>2007.3-2007.3</t>
    <phoneticPr fontId="18" type="noConversion"/>
  </si>
  <si>
    <t>Study Room</t>
    <phoneticPr fontId="18" type="noConversion"/>
  </si>
  <si>
    <t>Computer Room</t>
    <phoneticPr fontId="18" type="noConversion"/>
  </si>
  <si>
    <t>Office</t>
    <phoneticPr fontId="18" type="noConversion"/>
  </si>
  <si>
    <t>Classroom</t>
    <phoneticPr fontId="18" type="noConversion"/>
  </si>
  <si>
    <t>Closed for 10-12 h</t>
  </si>
  <si>
    <t>Closed for 10-12 h</t>
    <phoneticPr fontId="18" type="noConversion"/>
  </si>
  <si>
    <t>Opened for  6 h</t>
    <phoneticPr fontId="18" type="noConversion"/>
  </si>
  <si>
    <t>Opened for  6-8 h</t>
    <phoneticPr fontId="18" type="noConversion"/>
  </si>
  <si>
    <t>Closed</t>
    <phoneticPr fontId="18" type="noConversion"/>
  </si>
  <si>
    <t>Normal</t>
    <phoneticPr fontId="18" type="noConversion"/>
  </si>
  <si>
    <t>No cooking operation</t>
    <phoneticPr fontId="18" type="noConversion"/>
  </si>
  <si>
    <t>Building age:50 years</t>
    <phoneticPr fontId="18" type="noConversion"/>
  </si>
  <si>
    <t>No decorative behavior</t>
    <phoneticPr fontId="18" type="noConversion"/>
  </si>
  <si>
    <t>Normal decoration</t>
    <phoneticPr fontId="18" type="noConversion"/>
  </si>
  <si>
    <t>Years of use:6m</t>
    <phoneticPr fontId="18" type="noConversion"/>
  </si>
  <si>
    <t>Years of use:1m</t>
    <phoneticPr fontId="18" type="noConversion"/>
  </si>
  <si>
    <t>Normal Cooking</t>
    <phoneticPr fontId="18" type="noConversion"/>
  </si>
  <si>
    <t xml:space="preserve"> varied</t>
    <phoneticPr fontId="18" type="noConversion"/>
  </si>
  <si>
    <t>in class</t>
  </si>
  <si>
    <t>Newly Decorated (within 2 years)</t>
    <phoneticPr fontId="18" type="noConversion"/>
  </si>
  <si>
    <t>1-2 month after decoration</t>
    <phoneticPr fontId="18" type="noConversion"/>
  </si>
  <si>
    <t>Non-heating season</t>
  </si>
  <si>
    <t>Non-heating season</t>
    <phoneticPr fontId="18" type="noConversion"/>
  </si>
  <si>
    <t>Heating season</t>
    <phoneticPr fontId="18" type="noConversion"/>
  </si>
  <si>
    <t>Normal</t>
    <phoneticPr fontId="18" type="noConversion"/>
  </si>
  <si>
    <t>Ventilate for 40 minutes</t>
    <phoneticPr fontId="18" type="noConversion"/>
  </si>
  <si>
    <t>Closed</t>
    <phoneticPr fontId="18" type="noConversion"/>
  </si>
  <si>
    <t>Years of use:4y,  heating is opened</t>
    <phoneticPr fontId="18" type="noConversion"/>
  </si>
  <si>
    <t>Years of use:20y, heating is opened</t>
    <phoneticPr fontId="18" type="noConversion"/>
  </si>
  <si>
    <t>Years of use:15y,  heating is opened</t>
    <phoneticPr fontId="18" type="noConversion"/>
  </si>
  <si>
    <t>Years of use:9m,  heating is opened</t>
    <phoneticPr fontId="18" type="noConversion"/>
  </si>
  <si>
    <t>Years of use:1y,  heating is opened</t>
    <phoneticPr fontId="18" type="noConversion"/>
  </si>
  <si>
    <t>陈威威. 北方地区高校教室内空气品质研究[D]. 哈尔滨工程大学, 2007</t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</si>
  <si>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1513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</si>
  <si>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1102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</si>
  <si>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1049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</si>
  <si>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90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</si>
  <si>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</si>
  <si>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191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</si>
  <si>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474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</si>
  <si>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387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</si>
  <si>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326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</si>
  <si>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770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</si>
  <si>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</si>
  <si>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299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</si>
  <si>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489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</si>
  <si>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1016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</si>
  <si>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429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</si>
  <si>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75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</si>
  <si>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236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</si>
  <si>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527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</si>
  <si>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</si>
  <si>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119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</si>
  <si>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</si>
  <si>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</si>
  <si>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199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</si>
  <si>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200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</si>
  <si>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147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</si>
  <si>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457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</si>
  <si>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212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</si>
  <si>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1110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</si>
  <si>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</si>
  <si>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342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</si>
  <si>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24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</si>
  <si>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139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</si>
  <si>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450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</si>
  <si>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184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</si>
  <si>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</si>
  <si>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92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</si>
  <si>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37</t>
    </r>
    <r>
      <rPr>
        <sz val="11"/>
        <color theme="1"/>
        <rFont val="等线"/>
        <family val="2"/>
        <charset val="134"/>
        <scheme val="minor"/>
      </rPr>
      <t/>
    </r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</si>
  <si>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34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</si>
  <si>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330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</si>
  <si>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105</t>
    </r>
    <phoneticPr fontId="18" type="noConversion"/>
  </si>
  <si>
    <t>23.9(Median)</t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</si>
  <si>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43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</si>
  <si>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</si>
  <si>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76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</si>
  <si>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25</t>
    </r>
    <phoneticPr fontId="18" type="noConversion"/>
  </si>
  <si>
    <r>
      <t>Samples</t>
    </r>
    <r>
      <rPr>
        <sz val="9"/>
        <color theme="1"/>
        <rFont val="宋体"/>
        <family val="3"/>
        <charset val="134"/>
      </rPr>
      <t>：</t>
    </r>
    <r>
      <rPr>
        <sz val="9"/>
        <color theme="1"/>
        <rFont val="Times New Roman"/>
        <family val="1"/>
      </rPr>
      <t>39</t>
    </r>
    <phoneticPr fontId="18" type="noConversion"/>
  </si>
  <si>
    <t>Building age:50 years</t>
  </si>
  <si>
    <t>Newly Decorated</t>
  </si>
  <si>
    <t>Newly Decorated</t>
    <phoneticPr fontId="18" type="noConversion"/>
  </si>
  <si>
    <t>Newly Decorated</t>
    <phoneticPr fontId="18" type="noConversion"/>
  </si>
  <si>
    <t>Have smoking behavior</t>
    <phoneticPr fontId="18" type="noConversion"/>
  </si>
  <si>
    <r>
      <t>Newly Decorated</t>
    </r>
    <r>
      <rPr>
        <sz val="9"/>
        <color theme="1"/>
        <rFont val="宋体"/>
        <family val="3"/>
        <charset val="134"/>
      </rPr>
      <t>，</t>
    </r>
    <r>
      <rPr>
        <sz val="9"/>
        <color theme="1"/>
        <rFont val="Times New Roman"/>
        <family val="1"/>
      </rPr>
      <t>Smoking seriously</t>
    </r>
    <phoneticPr fontId="18" type="noConversion"/>
  </si>
  <si>
    <t>More than 6 months after decoration,Smoking seriously</t>
  </si>
  <si>
    <t>More than 6 months after decoration</t>
  </si>
  <si>
    <t xml:space="preserve">Cybercafe </t>
    <phoneticPr fontId="18" type="noConversion"/>
  </si>
  <si>
    <t>Science and Education Building</t>
    <phoneticPr fontId="18" type="noConversion"/>
  </si>
  <si>
    <t>共38篇文献</t>
    <phoneticPr fontId="18" type="noConversion"/>
  </si>
  <si>
    <t>共23个城市</t>
    <phoneticPr fontId="18" type="noConversion"/>
  </si>
  <si>
    <r>
      <rPr>
        <sz val="9"/>
        <color theme="1"/>
        <rFont val="宋体"/>
        <family val="3"/>
        <charset val="134"/>
      </rPr>
      <t>德小明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郭大为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虎明明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张亚娟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李玲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李宏辉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李丽萍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银川市某区</t>
    </r>
    <r>
      <rPr>
        <sz val="9"/>
        <color theme="1"/>
        <rFont val="Times New Roman"/>
        <family val="1"/>
      </rPr>
      <t>15</t>
    </r>
    <r>
      <rPr>
        <sz val="9"/>
        <color theme="1"/>
        <rFont val="宋体"/>
        <family val="3"/>
        <charset val="134"/>
      </rPr>
      <t>所幼儿园室内空气质量调查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环境与职业医学</t>
    </r>
    <r>
      <rPr>
        <sz val="9"/>
        <color theme="1"/>
        <rFont val="Times New Roman"/>
        <family val="1"/>
      </rPr>
      <t>,2015,32(09):860-862</t>
    </r>
    <phoneticPr fontId="18" type="noConversion"/>
  </si>
  <si>
    <t>陈威威. 北方地区高校教室内空气品质研究[D]. 哈尔滨工程大学, 2007</t>
    <phoneticPr fontId="18" type="noConversion"/>
  </si>
  <si>
    <t>GB/T18204.26-2000</t>
  </si>
  <si>
    <t>GB/T11737-1989</t>
  </si>
  <si>
    <t>GB 50325-2001</t>
  </si>
  <si>
    <t>GB/T18204.26-2000</t>
    <phoneticPr fontId="18" type="noConversion"/>
  </si>
  <si>
    <r>
      <rPr>
        <sz val="9"/>
        <color theme="1"/>
        <rFont val="宋体"/>
        <family val="3"/>
        <charset val="134"/>
      </rPr>
      <t>朱晓冬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沈隽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刘玉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等</t>
    </r>
    <r>
      <rPr>
        <sz val="9"/>
        <color theme="1"/>
        <rFont val="Times New Roman"/>
        <family val="1"/>
      </rPr>
      <t xml:space="preserve">. </t>
    </r>
    <r>
      <rPr>
        <sz val="9"/>
        <color theme="1"/>
        <rFont val="宋体"/>
        <family val="3"/>
        <charset val="134"/>
      </rPr>
      <t>哈尔滨某高校室内空气挥发性有机物污染状况</t>
    </r>
    <r>
      <rPr>
        <sz val="9"/>
        <color theme="1"/>
        <rFont val="Times New Roman"/>
        <family val="1"/>
      </rPr>
      <t xml:space="preserve">[J]. </t>
    </r>
    <r>
      <rPr>
        <sz val="9"/>
        <color theme="1"/>
        <rFont val="宋体"/>
        <family val="3"/>
        <charset val="134"/>
      </rPr>
      <t>环境与健康杂志</t>
    </r>
    <r>
      <rPr>
        <sz val="9"/>
        <color theme="1"/>
        <rFont val="Times New Roman"/>
        <family val="1"/>
      </rPr>
      <t>, 2009, 26(4):362-362</t>
    </r>
    <phoneticPr fontId="18" type="noConversion"/>
  </si>
  <si>
    <t>黄书君, 李坤权, 朱光怡. 基于模糊层次分析模型的高校室内空气质量评价与分析[J]. 环境工程, 2014, 32(5):90-94</t>
    <phoneticPr fontId="18" type="noConversion"/>
  </si>
  <si>
    <r>
      <t>GB/T 18883-2002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GB/T17200-1998</t>
    </r>
    <phoneticPr fontId="18" type="noConversion"/>
  </si>
  <si>
    <t>李凡. 太原市中学室内外大气环境与儿童健康的相关性研究[D]. 山西大学, 2016</t>
    <phoneticPr fontId="18" type="noConversion"/>
  </si>
  <si>
    <t>刘冉冉. 太原市中学室内外大气污染物成分分析及健康-效应研究[D]. 山西大学, 2014.</t>
    <phoneticPr fontId="18" type="noConversion"/>
  </si>
  <si>
    <t>GB/T18204.26-2000</t>
    <phoneticPr fontId="18" type="noConversion"/>
  </si>
  <si>
    <t>GB/T 18883-2002</t>
    <phoneticPr fontId="18" type="noConversion"/>
  </si>
  <si>
    <t>Activity Room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</si>
</sst>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9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left" vertical="center"/>
    </xf>
    <xf numFmtId="49" fontId="19" fillId="0" borderId="0" xfId="0" applyNumberFormat="1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0" fillId="33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left" vertical="center"/>
    </xf>
    <xf numFmtId="0" fontId="20" fillId="34" borderId="0" xfId="0" applyFont="1" applyFill="1">
      <alignment vertical="center"/>
    </xf>
    <xf numFmtId="49" fontId="19" fillId="34" borderId="0" xfId="0" applyNumberFormat="1" applyFont="1" applyFill="1">
      <alignment vertical="center"/>
    </xf>
    <xf numFmtId="0" fontId="0" fillId="34" borderId="0" xfId="0" applyFill="1">
      <alignment vertical="center"/>
    </xf>
    <xf numFmtId="0" fontId="19" fillId="35" borderId="0" xfId="0" applyFont="1" applyFill="1">
      <alignment vertical="center"/>
    </xf>
    <xf numFmtId="0" fontId="19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vertical="center"/>
    </xf>
    <xf numFmtId="0" fontId="20" fillId="35" borderId="0" xfId="0" applyFont="1" applyFill="1" applyAlignment="1">
      <alignment horizontal="left" vertical="center"/>
    </xf>
    <xf numFmtId="0" fontId="20" fillId="35" borderId="0" xfId="0" applyFont="1" applyFill="1" applyAlignment="1">
      <alignment horizontal="center" vertical="center"/>
    </xf>
    <xf numFmtId="0" fontId="20" fillId="35" borderId="0" xfId="0" applyFont="1" applyFill="1">
      <alignment vertical="center"/>
    </xf>
    <xf numFmtId="49" fontId="19" fillId="35" borderId="0" xfId="0" applyNumberFormat="1" applyFont="1" applyFill="1">
      <alignment vertical="center"/>
    </xf>
    <xf numFmtId="0" fontId="0" fillId="35" borderId="0" xfId="0" applyFill="1">
      <alignment vertical="center"/>
    </xf>
    <xf numFmtId="49" fontId="19" fillId="35" borderId="0" xfId="0" applyNumberFormat="1" applyFont="1" applyFill="1" applyAlignment="1">
      <alignment horizontal="left" vertical="center" wrapText="1"/>
    </xf>
    <xf numFmtId="0" fontId="22" fillId="35" borderId="0" xfId="0" applyFont="1" applyFill="1">
      <alignment vertical="center"/>
    </xf>
    <xf numFmtId="0" fontId="19" fillId="36" borderId="0" xfId="0" applyFont="1" applyFill="1">
      <alignment vertical="center"/>
    </xf>
    <xf numFmtId="0" fontId="20" fillId="36" borderId="0" xfId="0" applyFont="1" applyFill="1" applyAlignment="1">
      <alignment horizontal="left" vertical="center"/>
    </xf>
    <xf numFmtId="0" fontId="20" fillId="36" borderId="0" xfId="0" applyFont="1" applyFill="1">
      <alignment vertical="center"/>
    </xf>
    <xf numFmtId="0" fontId="19" fillId="37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9" fillId="36" borderId="0" xfId="0" applyFont="1" applyFill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0" fontId="19" fillId="36" borderId="0" xfId="0" applyFont="1" applyFill="1" applyAlignment="1">
      <alignment horizontal="center" vertical="center"/>
    </xf>
    <xf numFmtId="0" fontId="19" fillId="38" borderId="0" xfId="0" applyFont="1" applyFill="1">
      <alignment vertical="center"/>
    </xf>
    <xf numFmtId="0" fontId="19" fillId="38" borderId="0" xfId="0" applyFont="1" applyFill="1" applyAlignment="1">
      <alignment horizontal="center" vertical="center"/>
    </xf>
    <xf numFmtId="0" fontId="19" fillId="39" borderId="0" xfId="0" applyFont="1" applyFill="1">
      <alignment vertical="center"/>
    </xf>
    <xf numFmtId="0" fontId="19" fillId="39" borderId="0" xfId="0" applyFont="1" applyFill="1" applyAlignment="1">
      <alignment horizontal="center" vertical="center"/>
    </xf>
    <xf numFmtId="0" fontId="19" fillId="39" borderId="0" xfId="0" applyFont="1" applyFill="1" applyAlignment="1">
      <alignment vertical="center"/>
    </xf>
    <xf numFmtId="0" fontId="20" fillId="39" borderId="0" xfId="0" applyFont="1" applyFill="1" applyAlignment="1">
      <alignment horizontal="left" vertical="center"/>
    </xf>
    <xf numFmtId="49" fontId="19" fillId="39" borderId="0" xfId="0" applyNumberFormat="1" applyFont="1" applyFill="1" applyAlignment="1">
      <alignment horizontal="left" vertical="center" wrapText="1"/>
    </xf>
    <xf numFmtId="0" fontId="20" fillId="39" borderId="0" xfId="0" applyFont="1" applyFill="1" applyAlignment="1">
      <alignment vertical="center"/>
    </xf>
    <xf numFmtId="0" fontId="20" fillId="39" borderId="0" xfId="0" applyFont="1" applyFill="1">
      <alignment vertical="center"/>
    </xf>
    <xf numFmtId="0" fontId="19" fillId="39" borderId="0" xfId="0" applyFont="1" applyFill="1" applyAlignment="1">
      <alignment horizontal="center" vertical="center"/>
    </xf>
    <xf numFmtId="0" fontId="21" fillId="39" borderId="0" xfId="0" applyFont="1" applyFill="1">
      <alignment vertical="center"/>
    </xf>
    <xf numFmtId="49" fontId="19" fillId="39" borderId="0" xfId="0" applyNumberFormat="1" applyFont="1" applyFill="1">
      <alignment vertical="center"/>
    </xf>
    <xf numFmtId="0" fontId="22" fillId="39" borderId="0" xfId="0" applyFont="1" applyFill="1">
      <alignment vertical="center"/>
    </xf>
    <xf numFmtId="0" fontId="0" fillId="36" borderId="0" xfId="0" applyFill="1">
      <alignment vertical="center"/>
    </xf>
    <xf numFmtId="49" fontId="19" fillId="36" borderId="0" xfId="0" applyNumberFormat="1" applyFont="1" applyFill="1" applyAlignment="1">
      <alignment horizontal="left" vertical="center" wrapText="1"/>
    </xf>
    <xf numFmtId="0" fontId="19" fillId="40" borderId="0" xfId="0" applyFont="1" applyFill="1">
      <alignment vertical="center"/>
    </xf>
    <xf numFmtId="0" fontId="19" fillId="40" borderId="0" xfId="0" applyFont="1" applyFill="1" applyAlignment="1">
      <alignment horizontal="center" vertical="center"/>
    </xf>
    <xf numFmtId="0" fontId="20" fillId="40" borderId="0" xfId="0" applyFont="1" applyFill="1">
      <alignment vertical="center"/>
    </xf>
    <xf numFmtId="0" fontId="19" fillId="40" borderId="0" xfId="0" applyFont="1" applyFill="1" applyAlignment="1">
      <alignment horizontal="center" vertical="center"/>
    </xf>
    <xf numFmtId="49" fontId="19" fillId="40" borderId="0" xfId="0" applyNumberFormat="1" applyFont="1" applyFill="1">
      <alignment vertical="center"/>
    </xf>
    <xf numFmtId="0" fontId="19" fillId="40" borderId="0" xfId="0" applyFont="1" applyFill="1" applyAlignment="1">
      <alignment vertical="center" wrapText="1"/>
    </xf>
    <xf numFmtId="0" fontId="0" fillId="40" borderId="0" xfId="0" applyFill="1">
      <alignment vertical="center"/>
    </xf>
    <xf numFmtId="0" fontId="0" fillId="39" borderId="0" xfId="0" applyFill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60"/>
  <sheetViews>
    <sheetView workbookViewId="0">
      <pane xSplit="8" ySplit="2" topLeftCell="I153" activePane="bottomRight" state="frozen"/>
      <selection pane="topRight" activeCell="I1" sqref="I1"/>
      <selection pane="bottomLeft" activeCell="A3" sqref="A3"/>
      <selection pane="bottomRight" activeCell="C208" sqref="C208"/>
    </sheetView>
  </sheetViews>
  <sheetFormatPr defaultRowHeight="14.25" x14ac:dyDescent="0.2"/>
  <cols>
    <col min="1" max="16384" width="9" style="3"/>
  </cols>
  <sheetData>
    <row r="1" spans="1:127" s="9" customFormat="1" ht="12" x14ac:dyDescent="0.2">
      <c r="A1" s="9" t="s">
        <v>110</v>
      </c>
      <c r="B1" s="9" t="s">
        <v>109</v>
      </c>
      <c r="C1" s="9" t="s">
        <v>114</v>
      </c>
      <c r="D1" s="9" t="s">
        <v>115</v>
      </c>
      <c r="E1" s="9" t="s">
        <v>116</v>
      </c>
      <c r="F1" s="9" t="s">
        <v>0</v>
      </c>
      <c r="G1" s="9" t="s">
        <v>112</v>
      </c>
      <c r="H1" s="9" t="s">
        <v>113</v>
      </c>
      <c r="K1" s="13" t="s">
        <v>1</v>
      </c>
      <c r="L1" s="13"/>
      <c r="O1" s="9" t="s">
        <v>2</v>
      </c>
      <c r="P1" s="9" t="s">
        <v>3</v>
      </c>
      <c r="Q1" s="9" t="s">
        <v>4</v>
      </c>
      <c r="W1" s="9" t="s">
        <v>5</v>
      </c>
      <c r="AC1" s="9" t="s">
        <v>6</v>
      </c>
      <c r="AI1" s="9" t="s">
        <v>7</v>
      </c>
      <c r="AO1" s="9" t="s">
        <v>8</v>
      </c>
      <c r="AV1" s="9" t="s">
        <v>9</v>
      </c>
      <c r="BC1" s="9" t="s">
        <v>10</v>
      </c>
      <c r="BI1" s="9" t="s">
        <v>11</v>
      </c>
      <c r="BO1" s="9" t="s">
        <v>187</v>
      </c>
      <c r="BU1" s="9" t="s">
        <v>188</v>
      </c>
      <c r="CA1" s="9" t="s">
        <v>157</v>
      </c>
      <c r="CG1" s="9" t="s">
        <v>12</v>
      </c>
      <c r="CM1" s="9" t="s">
        <v>13</v>
      </c>
      <c r="CS1" s="9" t="s">
        <v>14</v>
      </c>
      <c r="CY1" s="9" t="s">
        <v>15</v>
      </c>
      <c r="DE1" s="9" t="s">
        <v>16</v>
      </c>
      <c r="DK1" s="9" t="s">
        <v>158</v>
      </c>
      <c r="DQ1" s="9" t="s">
        <v>195</v>
      </c>
      <c r="DW1" s="9" t="s">
        <v>17</v>
      </c>
    </row>
    <row r="2" spans="1:127" s="9" customFormat="1" ht="12" x14ac:dyDescent="0.2">
      <c r="A2" s="9">
        <v>0</v>
      </c>
      <c r="H2" s="9" t="s">
        <v>18</v>
      </c>
      <c r="I2" s="9" t="s">
        <v>146</v>
      </c>
      <c r="J2" s="9" t="s">
        <v>19</v>
      </c>
      <c r="K2" s="13" t="s">
        <v>20</v>
      </c>
      <c r="L2" s="13" t="s">
        <v>21</v>
      </c>
      <c r="M2" s="9" t="s">
        <v>163</v>
      </c>
      <c r="N2" s="9" t="s">
        <v>26</v>
      </c>
      <c r="Q2" s="9" t="s">
        <v>22</v>
      </c>
      <c r="R2" s="9" t="s">
        <v>23</v>
      </c>
      <c r="S2" s="9" t="s">
        <v>24</v>
      </c>
      <c r="T2" s="9" t="s">
        <v>25</v>
      </c>
      <c r="U2" s="9" t="s">
        <v>26</v>
      </c>
      <c r="V2" s="9" t="s">
        <v>27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22</v>
      </c>
      <c r="AD2" s="9" t="s">
        <v>23</v>
      </c>
      <c r="AE2" s="9" t="s">
        <v>24</v>
      </c>
      <c r="AF2" s="9" t="s">
        <v>25</v>
      </c>
      <c r="AG2" s="9" t="s">
        <v>26</v>
      </c>
      <c r="AH2" s="9" t="s">
        <v>27</v>
      </c>
      <c r="AI2" s="9" t="s">
        <v>22</v>
      </c>
      <c r="AJ2" s="9" t="s">
        <v>23</v>
      </c>
      <c r="AK2" s="9" t="s">
        <v>24</v>
      </c>
      <c r="AL2" s="9" t="s">
        <v>25</v>
      </c>
      <c r="AM2" s="9" t="s">
        <v>26</v>
      </c>
      <c r="AN2" s="9" t="s">
        <v>27</v>
      </c>
      <c r="AO2" s="9" t="s">
        <v>22</v>
      </c>
      <c r="AP2" s="9" t="s">
        <v>23</v>
      </c>
      <c r="AQ2" s="9" t="s">
        <v>24</v>
      </c>
      <c r="AR2" s="9" t="s">
        <v>25</v>
      </c>
      <c r="AS2" s="9" t="s">
        <v>216</v>
      </c>
      <c r="AT2" s="9" t="s">
        <v>26</v>
      </c>
      <c r="AU2" s="9" t="s">
        <v>27</v>
      </c>
      <c r="AV2" s="9" t="s">
        <v>22</v>
      </c>
      <c r="AW2" s="9" t="s">
        <v>23</v>
      </c>
      <c r="AX2" s="9" t="s">
        <v>24</v>
      </c>
      <c r="AY2" s="9" t="s">
        <v>25</v>
      </c>
      <c r="AZ2" s="9" t="s">
        <v>216</v>
      </c>
      <c r="BA2" s="9" t="s">
        <v>26</v>
      </c>
      <c r="BB2" s="9" t="s">
        <v>27</v>
      </c>
      <c r="BC2" s="9" t="s">
        <v>22</v>
      </c>
      <c r="BD2" s="9" t="s">
        <v>23</v>
      </c>
      <c r="BE2" s="9" t="s">
        <v>24</v>
      </c>
      <c r="BF2" s="9" t="s">
        <v>25</v>
      </c>
      <c r="BG2" s="9" t="s">
        <v>26</v>
      </c>
      <c r="BH2" s="9" t="s">
        <v>27</v>
      </c>
      <c r="BI2" s="9" t="s">
        <v>22</v>
      </c>
      <c r="BJ2" s="9" t="s">
        <v>23</v>
      </c>
      <c r="BK2" s="9" t="s">
        <v>24</v>
      </c>
      <c r="BL2" s="9" t="s">
        <v>25</v>
      </c>
      <c r="BM2" s="9" t="s">
        <v>26</v>
      </c>
      <c r="BN2" s="9" t="s">
        <v>27</v>
      </c>
      <c r="BO2" s="9" t="s">
        <v>22</v>
      </c>
      <c r="BP2" s="9" t="s">
        <v>23</v>
      </c>
      <c r="BQ2" s="9" t="s">
        <v>24</v>
      </c>
      <c r="BR2" s="9" t="s">
        <v>25</v>
      </c>
      <c r="BS2" s="9" t="s">
        <v>26</v>
      </c>
      <c r="BT2" s="9" t="s">
        <v>27</v>
      </c>
      <c r="BU2" s="9" t="s">
        <v>22</v>
      </c>
      <c r="BV2" s="9" t="s">
        <v>23</v>
      </c>
      <c r="BW2" s="9" t="s">
        <v>24</v>
      </c>
      <c r="BX2" s="9" t="s">
        <v>25</v>
      </c>
      <c r="BY2" s="9" t="s">
        <v>26</v>
      </c>
      <c r="BZ2" s="9" t="s">
        <v>27</v>
      </c>
      <c r="CA2" s="9" t="s">
        <v>22</v>
      </c>
      <c r="CB2" s="9" t="s">
        <v>23</v>
      </c>
      <c r="CC2" s="9" t="s">
        <v>24</v>
      </c>
      <c r="CD2" s="9" t="s">
        <v>25</v>
      </c>
      <c r="CE2" s="9" t="s">
        <v>26</v>
      </c>
      <c r="CF2" s="9" t="s">
        <v>27</v>
      </c>
      <c r="CG2" s="9" t="s">
        <v>22</v>
      </c>
      <c r="CH2" s="9" t="s">
        <v>23</v>
      </c>
      <c r="CI2" s="9" t="s">
        <v>24</v>
      </c>
      <c r="CJ2" s="9" t="s">
        <v>25</v>
      </c>
      <c r="CK2" s="9" t="s">
        <v>26</v>
      </c>
      <c r="CL2" s="9" t="s">
        <v>27</v>
      </c>
      <c r="CM2" s="9" t="s">
        <v>22</v>
      </c>
      <c r="CN2" s="9" t="s">
        <v>23</v>
      </c>
      <c r="CO2" s="9" t="s">
        <v>24</v>
      </c>
      <c r="CP2" s="9" t="s">
        <v>25</v>
      </c>
      <c r="CQ2" s="9" t="s">
        <v>26</v>
      </c>
      <c r="CR2" s="9" t="s">
        <v>27</v>
      </c>
      <c r="CS2" s="9" t="s">
        <v>22</v>
      </c>
      <c r="CT2" s="9" t="s">
        <v>23</v>
      </c>
      <c r="CU2" s="9" t="s">
        <v>24</v>
      </c>
      <c r="CV2" s="9" t="s">
        <v>25</v>
      </c>
      <c r="CW2" s="9" t="s">
        <v>26</v>
      </c>
      <c r="CX2" s="9" t="s">
        <v>27</v>
      </c>
      <c r="CY2" s="9" t="s">
        <v>22</v>
      </c>
      <c r="CZ2" s="9" t="s">
        <v>23</v>
      </c>
      <c r="DA2" s="9" t="s">
        <v>24</v>
      </c>
      <c r="DB2" s="9" t="s">
        <v>25</v>
      </c>
      <c r="DC2" s="9" t="s">
        <v>26</v>
      </c>
      <c r="DD2" s="9" t="s">
        <v>27</v>
      </c>
      <c r="DE2" s="9" t="s">
        <v>22</v>
      </c>
      <c r="DF2" s="9" t="s">
        <v>23</v>
      </c>
      <c r="DG2" s="9" t="s">
        <v>24</v>
      </c>
      <c r="DH2" s="9" t="s">
        <v>25</v>
      </c>
      <c r="DI2" s="9" t="s">
        <v>26</v>
      </c>
      <c r="DJ2" s="9" t="s">
        <v>27</v>
      </c>
      <c r="DK2" s="9" t="s">
        <v>22</v>
      </c>
      <c r="DL2" s="9" t="s">
        <v>23</v>
      </c>
      <c r="DM2" s="9" t="s">
        <v>24</v>
      </c>
      <c r="DN2" s="9" t="s">
        <v>25</v>
      </c>
      <c r="DO2" s="9" t="s">
        <v>26</v>
      </c>
      <c r="DP2" s="9" t="s">
        <v>27</v>
      </c>
      <c r="DQ2" s="9" t="s">
        <v>22</v>
      </c>
      <c r="DR2" s="9" t="s">
        <v>23</v>
      </c>
      <c r="DS2" s="9" t="s">
        <v>24</v>
      </c>
      <c r="DT2" s="9" t="s">
        <v>25</v>
      </c>
      <c r="DU2" s="9" t="s">
        <v>26</v>
      </c>
      <c r="DV2" s="9" t="s">
        <v>27</v>
      </c>
    </row>
    <row r="3" spans="1:127" s="9" customFormat="1" ht="12" x14ac:dyDescent="0.2">
      <c r="A3" s="9">
        <v>31</v>
      </c>
      <c r="B3" s="9">
        <v>7</v>
      </c>
      <c r="C3" s="9" t="s">
        <v>38</v>
      </c>
      <c r="D3" s="9" t="s">
        <v>126</v>
      </c>
      <c r="E3" s="9" t="s">
        <v>127</v>
      </c>
      <c r="F3" s="9" t="s">
        <v>39</v>
      </c>
      <c r="G3" s="9" t="s">
        <v>111</v>
      </c>
      <c r="H3" s="9" t="s">
        <v>88</v>
      </c>
      <c r="I3" s="9" t="s">
        <v>40</v>
      </c>
      <c r="K3" s="13"/>
      <c r="L3" s="13">
        <v>1</v>
      </c>
      <c r="M3" s="9">
        <v>5</v>
      </c>
      <c r="O3" s="9" t="s">
        <v>41</v>
      </c>
      <c r="P3" s="9" t="s">
        <v>28</v>
      </c>
      <c r="CM3" s="9">
        <v>2411</v>
      </c>
      <c r="CS3" s="9">
        <v>216</v>
      </c>
    </row>
    <row r="4" spans="1:127" s="9" customFormat="1" ht="12" x14ac:dyDescent="0.2">
      <c r="A4" s="9">
        <v>32</v>
      </c>
      <c r="B4" s="9">
        <v>7</v>
      </c>
      <c r="C4" s="9" t="s">
        <v>38</v>
      </c>
      <c r="D4" s="9" t="s">
        <v>126</v>
      </c>
      <c r="E4" s="9" t="s">
        <v>127</v>
      </c>
      <c r="F4" s="9" t="s">
        <v>39</v>
      </c>
      <c r="G4" s="9" t="s">
        <v>111</v>
      </c>
      <c r="H4" s="9" t="s">
        <v>96</v>
      </c>
      <c r="I4" s="9" t="s">
        <v>40</v>
      </c>
      <c r="K4" s="13"/>
      <c r="L4" s="13">
        <v>1</v>
      </c>
      <c r="M4" s="9">
        <v>5</v>
      </c>
      <c r="O4" s="9" t="s">
        <v>41</v>
      </c>
      <c r="P4" s="9" t="s">
        <v>28</v>
      </c>
      <c r="CM4" s="9">
        <v>9078</v>
      </c>
      <c r="CS4" s="9">
        <v>684</v>
      </c>
    </row>
    <row r="5" spans="1:127" s="9" customFormat="1" ht="12" x14ac:dyDescent="0.2">
      <c r="A5" s="9">
        <v>33</v>
      </c>
      <c r="B5" s="9">
        <v>7</v>
      </c>
      <c r="C5" s="9" t="s">
        <v>38</v>
      </c>
      <c r="D5" s="9" t="s">
        <v>126</v>
      </c>
      <c r="E5" s="9" t="s">
        <v>127</v>
      </c>
      <c r="F5" s="9" t="s">
        <v>39</v>
      </c>
      <c r="G5" s="9" t="s">
        <v>111</v>
      </c>
      <c r="H5" s="9" t="s">
        <v>98</v>
      </c>
      <c r="I5" s="9" t="s">
        <v>99</v>
      </c>
      <c r="J5" s="9" t="s">
        <v>40</v>
      </c>
      <c r="K5" s="13"/>
      <c r="L5" s="13">
        <v>2</v>
      </c>
      <c r="M5" s="9">
        <v>10</v>
      </c>
      <c r="O5" s="9" t="s">
        <v>41</v>
      </c>
      <c r="P5" s="9" t="s">
        <v>28</v>
      </c>
      <c r="CM5" s="9">
        <v>9787</v>
      </c>
      <c r="CQ5" s="9" t="s">
        <v>100</v>
      </c>
      <c r="CS5" s="9">
        <v>1025</v>
      </c>
      <c r="CW5" s="9" t="s">
        <v>100</v>
      </c>
    </row>
    <row r="6" spans="1:127" s="9" customFormat="1" ht="12" x14ac:dyDescent="0.2">
      <c r="A6" s="9">
        <v>34</v>
      </c>
      <c r="B6" s="9">
        <v>7</v>
      </c>
      <c r="C6" s="9" t="s">
        <v>38</v>
      </c>
      <c r="D6" s="9" t="s">
        <v>126</v>
      </c>
      <c r="E6" s="9" t="s">
        <v>127</v>
      </c>
      <c r="F6" s="9" t="s">
        <v>39</v>
      </c>
      <c r="G6" s="9" t="s">
        <v>111</v>
      </c>
      <c r="H6" s="9" t="s">
        <v>58</v>
      </c>
      <c r="I6" s="9" t="s">
        <v>40</v>
      </c>
      <c r="K6" s="13"/>
      <c r="L6" s="13">
        <v>1</v>
      </c>
      <c r="M6" s="9">
        <v>5</v>
      </c>
      <c r="O6" s="9" t="s">
        <v>41</v>
      </c>
      <c r="P6" s="9" t="s">
        <v>28</v>
      </c>
      <c r="CM6" s="9">
        <v>12482</v>
      </c>
      <c r="CS6" s="9">
        <v>1764</v>
      </c>
    </row>
    <row r="7" spans="1:127" s="9" customFormat="1" ht="12" x14ac:dyDescent="0.2">
      <c r="A7" s="9">
        <v>35</v>
      </c>
      <c r="B7" s="9">
        <v>7</v>
      </c>
      <c r="C7" s="9" t="s">
        <v>38</v>
      </c>
      <c r="D7" s="9" t="s">
        <v>126</v>
      </c>
      <c r="E7" s="9" t="s">
        <v>127</v>
      </c>
      <c r="F7" s="9" t="s">
        <v>39</v>
      </c>
      <c r="G7" s="9" t="s">
        <v>111</v>
      </c>
      <c r="H7" s="9" t="s">
        <v>90</v>
      </c>
      <c r="I7" s="9" t="s">
        <v>40</v>
      </c>
      <c r="K7" s="13"/>
      <c r="L7" s="13">
        <v>1</v>
      </c>
      <c r="M7" s="9">
        <v>5</v>
      </c>
      <c r="O7" s="9" t="s">
        <v>41</v>
      </c>
      <c r="P7" s="9" t="s">
        <v>28</v>
      </c>
      <c r="CM7" s="9">
        <v>14752</v>
      </c>
      <c r="CS7" s="9">
        <v>4699</v>
      </c>
    </row>
    <row r="8" spans="1:127" s="9" customFormat="1" ht="12" x14ac:dyDescent="0.2">
      <c r="A8" s="9">
        <v>36</v>
      </c>
      <c r="B8" s="9">
        <v>7</v>
      </c>
      <c r="C8" s="9" t="s">
        <v>38</v>
      </c>
      <c r="D8" s="9" t="s">
        <v>126</v>
      </c>
      <c r="E8" s="9" t="s">
        <v>127</v>
      </c>
      <c r="F8" s="9" t="s">
        <v>39</v>
      </c>
      <c r="G8" s="9" t="s">
        <v>111</v>
      </c>
      <c r="H8" s="9" t="s">
        <v>35</v>
      </c>
      <c r="I8" s="9" t="s">
        <v>40</v>
      </c>
      <c r="K8" s="13"/>
      <c r="L8" s="13">
        <v>1</v>
      </c>
      <c r="M8" s="9">
        <v>5</v>
      </c>
      <c r="O8" s="9" t="s">
        <v>41</v>
      </c>
      <c r="P8" s="9" t="s">
        <v>28</v>
      </c>
      <c r="CM8" s="9">
        <v>19574</v>
      </c>
      <c r="CS8" s="9">
        <v>5747</v>
      </c>
    </row>
    <row r="9" spans="1:127" s="9" customFormat="1" ht="12" x14ac:dyDescent="0.2">
      <c r="A9" s="9">
        <v>49</v>
      </c>
      <c r="B9" s="9">
        <v>12</v>
      </c>
      <c r="C9" s="9" t="s">
        <v>72</v>
      </c>
      <c r="D9" s="9" t="s">
        <v>119</v>
      </c>
      <c r="E9" s="9" t="s">
        <v>120</v>
      </c>
      <c r="F9" s="9" t="s">
        <v>73</v>
      </c>
      <c r="G9" s="9" t="s">
        <v>54</v>
      </c>
      <c r="H9" s="9" t="s">
        <v>58</v>
      </c>
      <c r="I9" s="9" t="s">
        <v>40</v>
      </c>
      <c r="K9" s="13"/>
      <c r="L9" s="13">
        <v>75</v>
      </c>
      <c r="M9" s="9">
        <v>45</v>
      </c>
      <c r="P9" s="9" t="s">
        <v>28</v>
      </c>
      <c r="AC9" s="9">
        <v>120</v>
      </c>
      <c r="AD9" s="9">
        <v>40</v>
      </c>
      <c r="AE9" s="9">
        <v>50</v>
      </c>
      <c r="AF9" s="9">
        <v>180</v>
      </c>
      <c r="AH9" s="9" t="s">
        <v>74</v>
      </c>
      <c r="BC9" s="9">
        <v>150</v>
      </c>
      <c r="BD9" s="9">
        <v>120</v>
      </c>
      <c r="BE9" s="9">
        <v>20</v>
      </c>
      <c r="BF9" s="9">
        <v>400</v>
      </c>
      <c r="BH9" s="9" t="s">
        <v>75</v>
      </c>
      <c r="BI9" s="9">
        <v>87130</v>
      </c>
      <c r="BJ9" s="9">
        <v>31290</v>
      </c>
      <c r="BN9" s="9" t="s">
        <v>76</v>
      </c>
      <c r="BO9" s="9">
        <v>157430</v>
      </c>
      <c r="BP9" s="9">
        <v>5350</v>
      </c>
      <c r="BT9" s="9" t="s">
        <v>76</v>
      </c>
      <c r="CA9" s="9">
        <v>124350</v>
      </c>
      <c r="CB9" s="9">
        <v>47850</v>
      </c>
      <c r="CF9" s="9" t="s">
        <v>76</v>
      </c>
      <c r="CY9" s="9">
        <v>35.5</v>
      </c>
      <c r="CZ9" s="9">
        <v>8.6</v>
      </c>
      <c r="DA9" s="9">
        <v>24.8</v>
      </c>
      <c r="DB9" s="9">
        <v>55.4</v>
      </c>
    </row>
    <row r="10" spans="1:127" s="9" customFormat="1" ht="12" x14ac:dyDescent="0.2">
      <c r="A10" s="9">
        <v>50</v>
      </c>
      <c r="B10" s="9">
        <v>12</v>
      </c>
      <c r="C10" s="9" t="s">
        <v>72</v>
      </c>
      <c r="D10" s="9" t="s">
        <v>119</v>
      </c>
      <c r="E10" s="9" t="s">
        <v>120</v>
      </c>
      <c r="F10" s="9" t="s">
        <v>73</v>
      </c>
      <c r="G10" s="9" t="s">
        <v>54</v>
      </c>
      <c r="H10" s="9" t="s">
        <v>58</v>
      </c>
      <c r="I10" s="9" t="s">
        <v>40</v>
      </c>
      <c r="K10" s="13"/>
      <c r="L10" s="13">
        <v>0</v>
      </c>
      <c r="M10" s="9">
        <v>58</v>
      </c>
      <c r="P10" s="9" t="s">
        <v>28</v>
      </c>
      <c r="AC10" s="9">
        <v>140</v>
      </c>
      <c r="AD10" s="9">
        <v>30</v>
      </c>
      <c r="AE10" s="9">
        <v>70</v>
      </c>
      <c r="AF10" s="9">
        <v>190</v>
      </c>
      <c r="AH10" s="9" t="s">
        <v>74</v>
      </c>
      <c r="BC10" s="9">
        <v>90</v>
      </c>
      <c r="BD10" s="9">
        <v>40</v>
      </c>
      <c r="BE10" s="9">
        <v>20</v>
      </c>
      <c r="BF10" s="9">
        <v>190</v>
      </c>
      <c r="BI10" s="9">
        <v>75760</v>
      </c>
      <c r="BJ10" s="9">
        <v>34950</v>
      </c>
      <c r="BN10" s="9" t="s">
        <v>76</v>
      </c>
      <c r="BO10" s="9">
        <v>97160</v>
      </c>
      <c r="BP10" s="9">
        <v>54450</v>
      </c>
      <c r="BT10" s="9" t="s">
        <v>76</v>
      </c>
      <c r="CA10" s="9">
        <v>94670</v>
      </c>
      <c r="CB10" s="9">
        <v>50190</v>
      </c>
      <c r="CF10" s="9" t="s">
        <v>76</v>
      </c>
      <c r="CY10" s="9">
        <v>40.6</v>
      </c>
      <c r="CZ10" s="9">
        <v>12.7</v>
      </c>
      <c r="DA10" s="9">
        <v>19.100000000000001</v>
      </c>
      <c r="DB10" s="9">
        <v>80</v>
      </c>
    </row>
    <row r="11" spans="1:127" s="9" customFormat="1" ht="12" x14ac:dyDescent="0.2">
      <c r="A11" s="9">
        <v>51</v>
      </c>
      <c r="B11" s="9">
        <v>12</v>
      </c>
      <c r="C11" s="9" t="s">
        <v>72</v>
      </c>
      <c r="D11" s="9" t="s">
        <v>119</v>
      </c>
      <c r="E11" s="9" t="s">
        <v>120</v>
      </c>
      <c r="F11" s="9" t="s">
        <v>73</v>
      </c>
      <c r="G11" s="9" t="s">
        <v>54</v>
      </c>
      <c r="H11" s="9" t="s">
        <v>58</v>
      </c>
      <c r="I11" s="9" t="s">
        <v>40</v>
      </c>
      <c r="K11" s="13"/>
      <c r="L11" s="13">
        <v>0</v>
      </c>
      <c r="M11" s="9">
        <v>40</v>
      </c>
      <c r="P11" s="9" t="s">
        <v>28</v>
      </c>
      <c r="AC11" s="9">
        <v>110</v>
      </c>
      <c r="AD11" s="9">
        <v>30</v>
      </c>
      <c r="AE11" s="9">
        <v>50</v>
      </c>
      <c r="AF11" s="9">
        <v>180</v>
      </c>
      <c r="AH11" s="9" t="s">
        <v>74</v>
      </c>
      <c r="BC11" s="9">
        <v>40</v>
      </c>
      <c r="BD11" s="9">
        <v>80</v>
      </c>
      <c r="BE11" s="9">
        <v>0</v>
      </c>
      <c r="BF11" s="9">
        <v>310</v>
      </c>
      <c r="BI11" s="9">
        <v>5740</v>
      </c>
      <c r="BJ11" s="9">
        <v>3500</v>
      </c>
      <c r="BN11" s="9" t="s">
        <v>76</v>
      </c>
      <c r="BO11" s="9">
        <v>11120</v>
      </c>
      <c r="BP11" s="9">
        <v>2920</v>
      </c>
      <c r="BT11" s="9" t="s">
        <v>76</v>
      </c>
      <c r="CA11" s="9">
        <v>10080</v>
      </c>
      <c r="CB11" s="9">
        <v>3760</v>
      </c>
      <c r="CF11" s="9" t="s">
        <v>76</v>
      </c>
      <c r="CY11" s="9">
        <v>32.5</v>
      </c>
      <c r="CZ11" s="9">
        <v>5.0999999999999996</v>
      </c>
      <c r="DA11" s="9">
        <v>13.6</v>
      </c>
      <c r="DB11" s="9">
        <v>40.200000000000003</v>
      </c>
    </row>
    <row r="12" spans="1:127" s="9" customFormat="1" ht="12" x14ac:dyDescent="0.2">
      <c r="A12" s="9">
        <v>52</v>
      </c>
      <c r="B12" s="9">
        <v>12</v>
      </c>
      <c r="C12" s="9" t="s">
        <v>72</v>
      </c>
      <c r="D12" s="9" t="s">
        <v>119</v>
      </c>
      <c r="E12" s="9" t="s">
        <v>120</v>
      </c>
      <c r="F12" s="9" t="s">
        <v>73</v>
      </c>
      <c r="G12" s="9" t="s">
        <v>54</v>
      </c>
      <c r="H12" s="9" t="s">
        <v>58</v>
      </c>
      <c r="I12" s="9" t="s">
        <v>40</v>
      </c>
      <c r="K12" s="13"/>
      <c r="L12" s="13">
        <v>0</v>
      </c>
      <c r="M12" s="9">
        <v>42</v>
      </c>
      <c r="P12" s="9" t="s">
        <v>28</v>
      </c>
      <c r="AC12" s="9">
        <v>120</v>
      </c>
      <c r="AD12" s="9">
        <v>30</v>
      </c>
      <c r="AE12" s="9">
        <v>50</v>
      </c>
      <c r="AF12" s="9">
        <v>160</v>
      </c>
      <c r="AH12" s="9" t="s">
        <v>74</v>
      </c>
      <c r="BC12" s="9">
        <v>10</v>
      </c>
      <c r="BD12" s="9">
        <v>10</v>
      </c>
      <c r="BE12" s="9">
        <v>10</v>
      </c>
      <c r="BF12" s="9">
        <v>40</v>
      </c>
      <c r="BI12" s="9">
        <v>5210</v>
      </c>
      <c r="BJ12" s="9">
        <v>930</v>
      </c>
      <c r="BN12" s="9" t="s">
        <v>76</v>
      </c>
      <c r="BO12" s="9">
        <v>8400</v>
      </c>
      <c r="BP12" s="9">
        <v>1950</v>
      </c>
      <c r="BT12" s="9" t="s">
        <v>76</v>
      </c>
      <c r="CA12" s="9">
        <v>8160</v>
      </c>
      <c r="CB12" s="9">
        <v>1860</v>
      </c>
      <c r="CF12" s="9" t="s">
        <v>76</v>
      </c>
      <c r="CY12" s="9">
        <v>26.9</v>
      </c>
      <c r="CZ12" s="9">
        <v>5.0999999999999996</v>
      </c>
      <c r="DA12" s="9">
        <v>9.4</v>
      </c>
      <c r="DB12" s="9">
        <v>38.9</v>
      </c>
    </row>
    <row r="13" spans="1:127" s="9" customFormat="1" ht="12" x14ac:dyDescent="0.2">
      <c r="A13" s="9">
        <v>53</v>
      </c>
      <c r="B13" s="9">
        <v>12</v>
      </c>
      <c r="C13" s="9" t="s">
        <v>72</v>
      </c>
      <c r="D13" s="9" t="s">
        <v>119</v>
      </c>
      <c r="E13" s="9" t="s">
        <v>120</v>
      </c>
      <c r="F13" s="9" t="s">
        <v>73</v>
      </c>
      <c r="G13" s="9" t="s">
        <v>54</v>
      </c>
      <c r="H13" s="9" t="s">
        <v>58</v>
      </c>
      <c r="I13" s="9" t="s">
        <v>40</v>
      </c>
      <c r="K13" s="13"/>
      <c r="L13" s="13">
        <v>0</v>
      </c>
      <c r="M13" s="9">
        <v>40</v>
      </c>
      <c r="P13" s="9" t="s">
        <v>28</v>
      </c>
      <c r="AC13" s="9">
        <v>100</v>
      </c>
      <c r="AD13" s="9">
        <v>30</v>
      </c>
      <c r="AE13" s="9">
        <v>50</v>
      </c>
      <c r="AF13" s="9">
        <v>140</v>
      </c>
      <c r="AH13" s="9" t="s">
        <v>74</v>
      </c>
      <c r="BC13" s="9">
        <v>10</v>
      </c>
      <c r="BD13" s="9">
        <v>0</v>
      </c>
      <c r="BE13" s="9">
        <v>0</v>
      </c>
      <c r="BF13" s="9">
        <v>20</v>
      </c>
      <c r="BI13" s="9">
        <v>4450</v>
      </c>
      <c r="BJ13" s="9">
        <v>1340</v>
      </c>
      <c r="BN13" s="9" t="s">
        <v>76</v>
      </c>
      <c r="BO13" s="9">
        <v>8330</v>
      </c>
      <c r="BP13" s="9">
        <v>1340</v>
      </c>
      <c r="BT13" s="9" t="s">
        <v>76</v>
      </c>
      <c r="CA13" s="9">
        <v>8050</v>
      </c>
      <c r="CB13" s="9">
        <v>1120</v>
      </c>
      <c r="CF13" s="9" t="s">
        <v>76</v>
      </c>
      <c r="CY13" s="9">
        <v>13</v>
      </c>
      <c r="CZ13" s="9">
        <v>4</v>
      </c>
      <c r="DA13" s="9">
        <v>4.0999999999999996</v>
      </c>
      <c r="DB13" s="9">
        <v>23.6</v>
      </c>
    </row>
    <row r="14" spans="1:127" s="9" customFormat="1" ht="12" x14ac:dyDescent="0.2">
      <c r="A14" s="9">
        <v>54</v>
      </c>
      <c r="B14" s="9">
        <v>12</v>
      </c>
      <c r="C14" s="9" t="s">
        <v>72</v>
      </c>
      <c r="D14" s="9" t="s">
        <v>119</v>
      </c>
      <c r="E14" s="9" t="s">
        <v>120</v>
      </c>
      <c r="F14" s="9" t="s">
        <v>73</v>
      </c>
      <c r="G14" s="9" t="s">
        <v>77</v>
      </c>
      <c r="H14" s="9" t="s">
        <v>58</v>
      </c>
      <c r="I14" s="9" t="s">
        <v>40</v>
      </c>
      <c r="K14" s="13"/>
      <c r="L14" s="13">
        <v>0</v>
      </c>
      <c r="M14" s="9">
        <v>45</v>
      </c>
      <c r="P14" s="9" t="s">
        <v>28</v>
      </c>
      <c r="AC14" s="9">
        <v>110</v>
      </c>
      <c r="AD14" s="9">
        <v>60</v>
      </c>
      <c r="AE14" s="9">
        <v>60</v>
      </c>
      <c r="AF14" s="9">
        <v>180</v>
      </c>
      <c r="AH14" s="9" t="s">
        <v>74</v>
      </c>
      <c r="BC14" s="9">
        <v>190</v>
      </c>
      <c r="BD14" s="9">
        <v>30</v>
      </c>
      <c r="BE14" s="9">
        <v>30</v>
      </c>
      <c r="BF14" s="9">
        <v>660</v>
      </c>
      <c r="BI14" s="9">
        <v>96620</v>
      </c>
      <c r="BJ14" s="9">
        <v>4120</v>
      </c>
      <c r="BN14" s="9" t="s">
        <v>76</v>
      </c>
      <c r="BO14" s="9">
        <v>189430</v>
      </c>
      <c r="BP14" s="9">
        <v>54680</v>
      </c>
      <c r="BT14" s="9" t="s">
        <v>76</v>
      </c>
      <c r="CA14" s="9">
        <v>156660</v>
      </c>
      <c r="CB14" s="9">
        <v>44170</v>
      </c>
      <c r="CF14" s="9" t="s">
        <v>76</v>
      </c>
      <c r="CY14" s="9">
        <v>36.299999999999997</v>
      </c>
      <c r="CZ14" s="9">
        <v>7.9</v>
      </c>
      <c r="DA14" s="9">
        <v>23.7</v>
      </c>
      <c r="DB14" s="9">
        <v>54.6</v>
      </c>
    </row>
    <row r="15" spans="1:127" s="9" customFormat="1" ht="12" x14ac:dyDescent="0.2">
      <c r="A15" s="9">
        <v>55</v>
      </c>
      <c r="B15" s="9">
        <v>12</v>
      </c>
      <c r="C15" s="9" t="s">
        <v>72</v>
      </c>
      <c r="D15" s="9" t="s">
        <v>119</v>
      </c>
      <c r="E15" s="9" t="s">
        <v>120</v>
      </c>
      <c r="F15" s="9" t="s">
        <v>73</v>
      </c>
      <c r="G15" s="9" t="s">
        <v>77</v>
      </c>
      <c r="H15" s="9" t="s">
        <v>58</v>
      </c>
      <c r="I15" s="9" t="s">
        <v>40</v>
      </c>
      <c r="K15" s="13"/>
      <c r="L15" s="13">
        <v>0</v>
      </c>
      <c r="M15" s="9">
        <v>58</v>
      </c>
      <c r="P15" s="9" t="s">
        <v>28</v>
      </c>
      <c r="AC15" s="9">
        <v>160</v>
      </c>
      <c r="AD15" s="9">
        <v>40</v>
      </c>
      <c r="AE15" s="9">
        <v>90</v>
      </c>
      <c r="AF15" s="9">
        <v>190</v>
      </c>
      <c r="AH15" s="9" t="s">
        <v>74</v>
      </c>
      <c r="BC15" s="9">
        <v>110</v>
      </c>
      <c r="BD15" s="9">
        <v>90</v>
      </c>
      <c r="BE15" s="9">
        <v>40</v>
      </c>
      <c r="BF15" s="9">
        <v>340</v>
      </c>
      <c r="BI15" s="9">
        <v>82090</v>
      </c>
      <c r="BJ15" s="9">
        <v>35570</v>
      </c>
      <c r="BN15" s="9" t="s">
        <v>76</v>
      </c>
      <c r="BO15" s="9">
        <v>125910</v>
      </c>
      <c r="BP15" s="9">
        <v>52920</v>
      </c>
      <c r="BT15" s="9" t="s">
        <v>76</v>
      </c>
      <c r="CA15" s="9">
        <v>114220</v>
      </c>
      <c r="CB15" s="9">
        <v>57280</v>
      </c>
      <c r="CF15" s="9" t="s">
        <v>76</v>
      </c>
      <c r="CY15" s="9">
        <v>39</v>
      </c>
      <c r="CZ15" s="9">
        <v>10.5</v>
      </c>
      <c r="DA15" s="9">
        <v>18.2</v>
      </c>
      <c r="DB15" s="9">
        <v>76.599999999999994</v>
      </c>
    </row>
    <row r="16" spans="1:127" s="9" customFormat="1" ht="12" x14ac:dyDescent="0.2">
      <c r="A16" s="9">
        <v>56</v>
      </c>
      <c r="B16" s="9">
        <v>12</v>
      </c>
      <c r="C16" s="9" t="s">
        <v>72</v>
      </c>
      <c r="D16" s="9" t="s">
        <v>119</v>
      </c>
      <c r="E16" s="9" t="s">
        <v>120</v>
      </c>
      <c r="F16" s="9" t="s">
        <v>73</v>
      </c>
      <c r="G16" s="9" t="s">
        <v>77</v>
      </c>
      <c r="H16" s="9" t="s">
        <v>58</v>
      </c>
      <c r="I16" s="9" t="s">
        <v>40</v>
      </c>
      <c r="K16" s="13"/>
      <c r="L16" s="13">
        <v>0</v>
      </c>
      <c r="M16" s="9">
        <v>40</v>
      </c>
      <c r="P16" s="9" t="s">
        <v>28</v>
      </c>
      <c r="AC16" s="9">
        <v>110</v>
      </c>
      <c r="AD16" s="9">
        <v>40</v>
      </c>
      <c r="AE16" s="9">
        <v>60</v>
      </c>
      <c r="AF16" s="9">
        <v>180</v>
      </c>
      <c r="AH16" s="9" t="s">
        <v>74</v>
      </c>
      <c r="BC16" s="9">
        <v>80</v>
      </c>
      <c r="BD16" s="9">
        <v>130</v>
      </c>
      <c r="BE16" s="9">
        <v>0</v>
      </c>
      <c r="BF16" s="9">
        <v>360</v>
      </c>
      <c r="BI16" s="9">
        <v>5950</v>
      </c>
      <c r="BJ16" s="9">
        <v>3720</v>
      </c>
      <c r="BN16" s="9" t="s">
        <v>76</v>
      </c>
      <c r="BO16" s="9">
        <v>14730</v>
      </c>
      <c r="BP16" s="9">
        <v>4060</v>
      </c>
      <c r="BT16" s="9" t="s">
        <v>76</v>
      </c>
      <c r="CA16" s="9">
        <v>14650</v>
      </c>
      <c r="CB16" s="9">
        <v>3690</v>
      </c>
      <c r="CF16" s="9" t="s">
        <v>76</v>
      </c>
      <c r="CY16" s="9">
        <v>34.1</v>
      </c>
      <c r="CZ16" s="9">
        <v>5.7</v>
      </c>
      <c r="DA16" s="9">
        <v>15</v>
      </c>
      <c r="DB16" s="9">
        <v>43.3</v>
      </c>
    </row>
    <row r="17" spans="1:106" s="9" customFormat="1" ht="12" x14ac:dyDescent="0.2">
      <c r="A17" s="9">
        <v>57</v>
      </c>
      <c r="B17" s="9">
        <v>12</v>
      </c>
      <c r="C17" s="9" t="s">
        <v>72</v>
      </c>
      <c r="D17" s="9" t="s">
        <v>119</v>
      </c>
      <c r="E17" s="9" t="s">
        <v>120</v>
      </c>
      <c r="F17" s="9" t="s">
        <v>73</v>
      </c>
      <c r="G17" s="9" t="s">
        <v>77</v>
      </c>
      <c r="H17" s="9" t="s">
        <v>58</v>
      </c>
      <c r="I17" s="9" t="s">
        <v>40</v>
      </c>
      <c r="K17" s="13"/>
      <c r="L17" s="13">
        <v>0</v>
      </c>
      <c r="M17" s="9">
        <v>42</v>
      </c>
      <c r="P17" s="9" t="s">
        <v>28</v>
      </c>
      <c r="AC17" s="9">
        <v>130</v>
      </c>
      <c r="AD17" s="9">
        <v>30</v>
      </c>
      <c r="AE17" s="9">
        <v>50</v>
      </c>
      <c r="AF17" s="9">
        <v>150</v>
      </c>
      <c r="AH17" s="9" t="s">
        <v>74</v>
      </c>
      <c r="BC17" s="9">
        <v>10</v>
      </c>
      <c r="BD17" s="9">
        <v>0</v>
      </c>
      <c r="BE17" s="9">
        <v>10</v>
      </c>
      <c r="BF17" s="9">
        <v>40</v>
      </c>
      <c r="BI17" s="9">
        <v>5280</v>
      </c>
      <c r="BJ17" s="9">
        <v>1030</v>
      </c>
      <c r="BN17" s="9" t="s">
        <v>76</v>
      </c>
      <c r="BO17" s="9">
        <v>10070</v>
      </c>
      <c r="BP17" s="9">
        <v>1970</v>
      </c>
      <c r="BT17" s="9" t="s">
        <v>76</v>
      </c>
      <c r="CA17" s="9">
        <v>10020</v>
      </c>
      <c r="CB17" s="9">
        <v>1820</v>
      </c>
      <c r="CF17" s="9" t="s">
        <v>76</v>
      </c>
      <c r="CY17" s="9">
        <v>27.1</v>
      </c>
      <c r="CZ17" s="9">
        <v>5.4</v>
      </c>
      <c r="DA17" s="9">
        <v>11.4</v>
      </c>
      <c r="DB17" s="9">
        <v>38.6</v>
      </c>
    </row>
    <row r="18" spans="1:106" s="9" customFormat="1" ht="12" x14ac:dyDescent="0.2">
      <c r="A18" s="9">
        <v>58</v>
      </c>
      <c r="B18" s="9">
        <v>12</v>
      </c>
      <c r="C18" s="9" t="s">
        <v>72</v>
      </c>
      <c r="D18" s="9" t="s">
        <v>119</v>
      </c>
      <c r="E18" s="9" t="s">
        <v>120</v>
      </c>
      <c r="F18" s="9" t="s">
        <v>73</v>
      </c>
      <c r="G18" s="9" t="s">
        <v>77</v>
      </c>
      <c r="H18" s="9" t="s">
        <v>58</v>
      </c>
      <c r="I18" s="9" t="s">
        <v>40</v>
      </c>
      <c r="K18" s="13"/>
      <c r="L18" s="13">
        <v>0</v>
      </c>
      <c r="M18" s="9">
        <v>40</v>
      </c>
      <c r="P18" s="9" t="s">
        <v>28</v>
      </c>
      <c r="AC18" s="9">
        <v>100</v>
      </c>
      <c r="AD18" s="9">
        <v>30</v>
      </c>
      <c r="AE18" s="9">
        <v>60</v>
      </c>
      <c r="AF18" s="9">
        <v>140</v>
      </c>
      <c r="AH18" s="9" t="s">
        <v>74</v>
      </c>
      <c r="BC18" s="9">
        <v>0</v>
      </c>
      <c r="BD18" s="9">
        <v>0</v>
      </c>
      <c r="BE18" s="9">
        <v>0</v>
      </c>
      <c r="BF18" s="9">
        <v>20</v>
      </c>
      <c r="BI18" s="9">
        <v>4530</v>
      </c>
      <c r="BJ18" s="9">
        <v>1500</v>
      </c>
      <c r="BN18" s="9" t="s">
        <v>76</v>
      </c>
      <c r="BO18" s="9">
        <v>10000</v>
      </c>
      <c r="BP18" s="9">
        <v>1230</v>
      </c>
      <c r="BT18" s="9" t="s">
        <v>76</v>
      </c>
      <c r="CA18" s="9">
        <v>9940</v>
      </c>
      <c r="CB18" s="9">
        <v>1070</v>
      </c>
      <c r="CF18" s="9" t="s">
        <v>76</v>
      </c>
      <c r="CY18" s="9">
        <v>14.2</v>
      </c>
      <c r="CZ18" s="9">
        <v>5</v>
      </c>
      <c r="DA18" s="9">
        <v>5.9</v>
      </c>
      <c r="DB18" s="9">
        <v>24.1</v>
      </c>
    </row>
    <row r="19" spans="1:106" s="9" customFormat="1" ht="12" x14ac:dyDescent="0.2">
      <c r="A19" s="9">
        <v>62</v>
      </c>
      <c r="B19" s="9">
        <v>14</v>
      </c>
      <c r="C19" s="9" t="s">
        <v>60</v>
      </c>
      <c r="D19" s="9" t="s">
        <v>121</v>
      </c>
      <c r="E19" s="9" t="s">
        <v>122</v>
      </c>
      <c r="F19" s="9" t="s">
        <v>61</v>
      </c>
      <c r="G19" s="9" t="s">
        <v>62</v>
      </c>
      <c r="H19" s="9" t="s">
        <v>58</v>
      </c>
      <c r="I19" s="9" t="s">
        <v>63</v>
      </c>
      <c r="K19" s="13">
        <v>8</v>
      </c>
      <c r="L19" s="13">
        <v>27</v>
      </c>
      <c r="M19" s="9">
        <v>93</v>
      </c>
      <c r="O19" s="9" t="s">
        <v>64</v>
      </c>
      <c r="P19" s="9" t="s">
        <v>34</v>
      </c>
      <c r="BC19" s="9">
        <v>60</v>
      </c>
      <c r="BD19" s="9">
        <v>130</v>
      </c>
      <c r="BE19" s="9">
        <v>10</v>
      </c>
      <c r="BF19" s="9">
        <v>170</v>
      </c>
      <c r="BI19" s="9">
        <v>30</v>
      </c>
      <c r="BJ19" s="9">
        <v>20</v>
      </c>
      <c r="BK19" s="9">
        <v>10</v>
      </c>
      <c r="BL19" s="9">
        <v>60</v>
      </c>
      <c r="BO19" s="9">
        <v>190</v>
      </c>
      <c r="BP19" s="9">
        <v>90</v>
      </c>
      <c r="BQ19" s="9">
        <v>60</v>
      </c>
      <c r="BR19" s="9">
        <v>340</v>
      </c>
      <c r="CA19" s="9">
        <v>180</v>
      </c>
      <c r="CB19" s="9">
        <v>100</v>
      </c>
      <c r="CC19" s="9">
        <v>40</v>
      </c>
      <c r="CD19" s="9">
        <v>380</v>
      </c>
      <c r="CG19" s="9">
        <v>460</v>
      </c>
      <c r="CH19" s="9">
        <v>130</v>
      </c>
      <c r="CI19" s="9">
        <v>60</v>
      </c>
      <c r="CJ19" s="9">
        <v>830</v>
      </c>
    </row>
    <row r="20" spans="1:106" s="9" customFormat="1" ht="12" x14ac:dyDescent="0.2">
      <c r="A20" s="9">
        <v>101</v>
      </c>
      <c r="B20" s="9">
        <v>28</v>
      </c>
      <c r="C20" s="9" t="s">
        <v>65</v>
      </c>
      <c r="D20" s="9" t="s">
        <v>140</v>
      </c>
      <c r="E20" s="9" t="s">
        <v>141</v>
      </c>
      <c r="F20" s="9" t="s">
        <v>66</v>
      </c>
      <c r="G20" s="9" t="s">
        <v>67</v>
      </c>
      <c r="H20" s="9" t="s">
        <v>58</v>
      </c>
      <c r="I20" s="9" t="s">
        <v>63</v>
      </c>
      <c r="K20" s="13">
        <v>15</v>
      </c>
      <c r="L20" s="13">
        <v>45</v>
      </c>
      <c r="P20" s="9" t="s">
        <v>28</v>
      </c>
      <c r="Q20" s="9">
        <v>43</v>
      </c>
      <c r="S20" s="9">
        <v>0</v>
      </c>
      <c r="T20" s="9">
        <v>1000</v>
      </c>
      <c r="W20" s="9">
        <v>6.0999999999999999E-2</v>
      </c>
      <c r="X20" s="9">
        <v>2.8000000000000001E-2</v>
      </c>
      <c r="Z20" s="9">
        <v>0.122</v>
      </c>
      <c r="AA20" s="9" t="s">
        <v>30</v>
      </c>
      <c r="BC20" s="9">
        <v>0</v>
      </c>
      <c r="BE20" s="9">
        <v>0</v>
      </c>
      <c r="BF20" s="9">
        <v>107</v>
      </c>
      <c r="CG20" s="9">
        <v>5</v>
      </c>
      <c r="CI20" s="9">
        <v>0</v>
      </c>
      <c r="CJ20" s="9">
        <v>125</v>
      </c>
      <c r="CM20" s="9">
        <v>4.4800000000000004</v>
      </c>
      <c r="CN20" s="9">
        <v>1.9</v>
      </c>
      <c r="CO20" s="9">
        <v>0.6</v>
      </c>
      <c r="CP20" s="9">
        <v>7.4</v>
      </c>
      <c r="CQ20" s="9" t="s">
        <v>29</v>
      </c>
    </row>
    <row r="21" spans="1:106" s="9" customFormat="1" ht="12" x14ac:dyDescent="0.2">
      <c r="A21" s="9">
        <v>107</v>
      </c>
      <c r="B21" s="9">
        <v>32</v>
      </c>
      <c r="C21" s="9" t="s">
        <v>55</v>
      </c>
      <c r="D21" s="9" t="s">
        <v>138</v>
      </c>
      <c r="E21" s="9" t="s">
        <v>139</v>
      </c>
      <c r="F21" s="9" t="s">
        <v>56</v>
      </c>
      <c r="G21" s="9" t="s">
        <v>57</v>
      </c>
      <c r="H21" s="9" t="s">
        <v>58</v>
      </c>
      <c r="I21" s="9" t="s">
        <v>36</v>
      </c>
      <c r="K21" s="13">
        <v>1</v>
      </c>
      <c r="L21" s="13">
        <v>11</v>
      </c>
      <c r="Y21" s="9">
        <v>0.16500000000000001</v>
      </c>
      <c r="Z21" s="9">
        <v>0.251</v>
      </c>
      <c r="AA21" s="9" t="s">
        <v>30</v>
      </c>
    </row>
    <row r="22" spans="1:106" s="9" customFormat="1" ht="12" x14ac:dyDescent="0.2">
      <c r="A22" s="9">
        <v>108</v>
      </c>
      <c r="B22" s="9">
        <v>32</v>
      </c>
      <c r="C22" s="9" t="s">
        <v>55</v>
      </c>
      <c r="D22" s="9" t="s">
        <v>138</v>
      </c>
      <c r="E22" s="9" t="s">
        <v>139</v>
      </c>
      <c r="F22" s="9" t="s">
        <v>56</v>
      </c>
      <c r="G22" s="9" t="s">
        <v>57</v>
      </c>
      <c r="H22" s="9" t="s">
        <v>58</v>
      </c>
      <c r="I22" s="9" t="s">
        <v>36</v>
      </c>
      <c r="K22" s="13">
        <v>0</v>
      </c>
      <c r="L22" s="13">
        <v>4</v>
      </c>
      <c r="Y22" s="9">
        <v>0.129</v>
      </c>
      <c r="Z22" s="9">
        <v>0.14299999999999999</v>
      </c>
      <c r="AA22" s="9" t="s">
        <v>30</v>
      </c>
    </row>
    <row r="23" spans="1:106" s="9" customFormat="1" ht="12" x14ac:dyDescent="0.2">
      <c r="A23" s="9">
        <v>110</v>
      </c>
      <c r="B23" s="9">
        <v>34</v>
      </c>
      <c r="C23" s="9" t="s">
        <v>42</v>
      </c>
      <c r="D23" s="9" t="s">
        <v>124</v>
      </c>
      <c r="E23" s="9" t="s">
        <v>125</v>
      </c>
      <c r="F23" s="9" t="s">
        <v>33</v>
      </c>
      <c r="G23" s="9" t="s">
        <v>43</v>
      </c>
      <c r="H23" s="9" t="s">
        <v>98</v>
      </c>
      <c r="I23" s="9" t="s">
        <v>99</v>
      </c>
      <c r="J23" s="9" t="s">
        <v>40</v>
      </c>
      <c r="K23" s="13"/>
      <c r="L23" s="13"/>
      <c r="M23" s="9">
        <v>44</v>
      </c>
      <c r="CM23" s="9">
        <v>2563</v>
      </c>
      <c r="CN23" s="9">
        <v>1553</v>
      </c>
    </row>
    <row r="24" spans="1:106" s="9" customFormat="1" ht="12" x14ac:dyDescent="0.2">
      <c r="A24" s="9">
        <v>111</v>
      </c>
      <c r="B24" s="9">
        <v>34</v>
      </c>
      <c r="C24" s="9" t="s">
        <v>42</v>
      </c>
      <c r="D24" s="9" t="s">
        <v>124</v>
      </c>
      <c r="E24" s="9" t="s">
        <v>125</v>
      </c>
      <c r="F24" s="9" t="s">
        <v>33</v>
      </c>
      <c r="G24" s="9" t="s">
        <v>43</v>
      </c>
      <c r="H24" s="9" t="s">
        <v>35</v>
      </c>
      <c r="I24" s="9" t="s">
        <v>40</v>
      </c>
      <c r="K24" s="13"/>
      <c r="L24" s="13"/>
      <c r="M24" s="9">
        <v>25</v>
      </c>
      <c r="CM24" s="9">
        <v>1900</v>
      </c>
      <c r="CN24" s="9">
        <v>9405</v>
      </c>
    </row>
    <row r="25" spans="1:106" s="9" customFormat="1" ht="12" x14ac:dyDescent="0.2">
      <c r="A25" s="9">
        <v>112</v>
      </c>
      <c r="B25" s="9">
        <v>34</v>
      </c>
      <c r="C25" s="9" t="s">
        <v>42</v>
      </c>
      <c r="D25" s="9" t="s">
        <v>124</v>
      </c>
      <c r="E25" s="9" t="s">
        <v>125</v>
      </c>
      <c r="F25" s="9" t="s">
        <v>33</v>
      </c>
      <c r="G25" s="9" t="s">
        <v>43</v>
      </c>
      <c r="H25" s="9" t="s">
        <v>58</v>
      </c>
      <c r="I25" s="9" t="s">
        <v>40</v>
      </c>
      <c r="K25" s="13"/>
      <c r="L25" s="13"/>
      <c r="M25" s="9">
        <v>50</v>
      </c>
      <c r="CM25" s="9">
        <v>415</v>
      </c>
      <c r="CN25" s="9">
        <v>349</v>
      </c>
    </row>
    <row r="26" spans="1:106" s="9" customFormat="1" ht="12" x14ac:dyDescent="0.2">
      <c r="A26" s="9">
        <v>113</v>
      </c>
      <c r="B26" s="9">
        <v>34</v>
      </c>
      <c r="C26" s="9" t="s">
        <v>42</v>
      </c>
      <c r="D26" s="9" t="s">
        <v>124</v>
      </c>
      <c r="E26" s="9" t="s">
        <v>125</v>
      </c>
      <c r="F26" s="9" t="s">
        <v>33</v>
      </c>
      <c r="G26" s="9" t="s">
        <v>43</v>
      </c>
      <c r="H26" s="9" t="s">
        <v>88</v>
      </c>
      <c r="I26" s="9" t="s">
        <v>40</v>
      </c>
      <c r="K26" s="13"/>
      <c r="L26" s="13"/>
      <c r="M26" s="9">
        <v>20</v>
      </c>
      <c r="CM26" s="9">
        <v>118</v>
      </c>
      <c r="CN26" s="9">
        <v>160</v>
      </c>
    </row>
    <row r="27" spans="1:106" s="9" customFormat="1" ht="12" x14ac:dyDescent="0.2">
      <c r="A27" s="9">
        <v>123</v>
      </c>
      <c r="B27" s="9">
        <v>39</v>
      </c>
      <c r="C27" s="9" t="s">
        <v>44</v>
      </c>
      <c r="D27" s="9" t="s">
        <v>117</v>
      </c>
      <c r="E27" s="9" t="s">
        <v>118</v>
      </c>
      <c r="F27" s="9" t="s">
        <v>31</v>
      </c>
      <c r="G27" s="9" t="s">
        <v>34</v>
      </c>
      <c r="H27" s="9" t="s">
        <v>98</v>
      </c>
      <c r="I27" s="9" t="s">
        <v>99</v>
      </c>
      <c r="J27" s="9" t="s">
        <v>40</v>
      </c>
      <c r="K27" s="13"/>
      <c r="L27" s="13"/>
      <c r="M27" s="9">
        <v>10</v>
      </c>
      <c r="CM27" s="9">
        <v>1187</v>
      </c>
      <c r="CN27" s="9">
        <v>723.6</v>
      </c>
      <c r="CO27" s="9">
        <v>550.4</v>
      </c>
      <c r="CP27" s="9">
        <v>3065.2</v>
      </c>
    </row>
    <row r="28" spans="1:106" s="9" customFormat="1" ht="12" x14ac:dyDescent="0.2">
      <c r="A28" s="9">
        <v>124</v>
      </c>
      <c r="B28" s="9">
        <v>39</v>
      </c>
      <c r="C28" s="9" t="s">
        <v>44</v>
      </c>
      <c r="D28" s="9" t="s">
        <v>117</v>
      </c>
      <c r="E28" s="9" t="s">
        <v>118</v>
      </c>
      <c r="F28" s="9" t="s">
        <v>31</v>
      </c>
      <c r="G28" s="9" t="s">
        <v>34</v>
      </c>
      <c r="H28" s="9" t="s">
        <v>35</v>
      </c>
      <c r="I28" s="9" t="s">
        <v>40</v>
      </c>
      <c r="K28" s="13"/>
      <c r="L28" s="13"/>
      <c r="M28" s="9">
        <v>3</v>
      </c>
      <c r="CM28" s="9">
        <v>675.9</v>
      </c>
      <c r="CN28" s="9">
        <v>98.2</v>
      </c>
      <c r="CO28" s="9">
        <v>565.9</v>
      </c>
      <c r="CP28" s="9">
        <v>754.5</v>
      </c>
    </row>
    <row r="29" spans="1:106" s="9" customFormat="1" ht="12" x14ac:dyDescent="0.2">
      <c r="A29" s="9">
        <v>125</v>
      </c>
      <c r="B29" s="9">
        <v>39</v>
      </c>
      <c r="C29" s="9" t="s">
        <v>44</v>
      </c>
      <c r="D29" s="9" t="s">
        <v>117</v>
      </c>
      <c r="E29" s="9" t="s">
        <v>118</v>
      </c>
      <c r="F29" s="9" t="s">
        <v>31</v>
      </c>
      <c r="G29" s="9" t="s">
        <v>34</v>
      </c>
      <c r="H29" s="9" t="s">
        <v>58</v>
      </c>
      <c r="I29" s="9" t="s">
        <v>40</v>
      </c>
      <c r="K29" s="13"/>
      <c r="L29" s="13"/>
      <c r="M29" s="9">
        <v>6</v>
      </c>
      <c r="CM29" s="9">
        <v>573.79999999999995</v>
      </c>
      <c r="CN29" s="9">
        <v>201.4</v>
      </c>
      <c r="CO29" s="9">
        <v>275.10000000000002</v>
      </c>
      <c r="CP29" s="9">
        <v>880.3</v>
      </c>
    </row>
    <row r="30" spans="1:106" s="9" customFormat="1" ht="12" x14ac:dyDescent="0.2">
      <c r="A30" s="9">
        <v>126</v>
      </c>
      <c r="B30" s="9">
        <v>39</v>
      </c>
      <c r="C30" s="9" t="s">
        <v>44</v>
      </c>
      <c r="D30" s="9" t="s">
        <v>117</v>
      </c>
      <c r="E30" s="9" t="s">
        <v>118</v>
      </c>
      <c r="F30" s="9" t="s">
        <v>31</v>
      </c>
      <c r="G30" s="9" t="s">
        <v>34</v>
      </c>
      <c r="H30" s="9" t="s">
        <v>88</v>
      </c>
      <c r="I30" s="9" t="s">
        <v>40</v>
      </c>
      <c r="K30" s="13"/>
      <c r="L30" s="13"/>
      <c r="M30" s="9">
        <v>4</v>
      </c>
      <c r="CM30" s="9">
        <v>817.8</v>
      </c>
      <c r="CN30" s="9">
        <v>81.2</v>
      </c>
      <c r="CO30" s="9">
        <v>723.4</v>
      </c>
      <c r="CP30" s="9">
        <v>912.2</v>
      </c>
    </row>
    <row r="31" spans="1:106" s="9" customFormat="1" ht="12" x14ac:dyDescent="0.2">
      <c r="A31" s="9">
        <v>127</v>
      </c>
      <c r="B31" s="9">
        <v>39</v>
      </c>
      <c r="C31" s="9" t="s">
        <v>44</v>
      </c>
      <c r="D31" s="9" t="s">
        <v>117</v>
      </c>
      <c r="E31" s="9" t="s">
        <v>118</v>
      </c>
      <c r="F31" s="9" t="s">
        <v>31</v>
      </c>
      <c r="G31" s="9" t="s">
        <v>34</v>
      </c>
      <c r="H31" s="9" t="s">
        <v>90</v>
      </c>
      <c r="I31" s="9" t="s">
        <v>91</v>
      </c>
      <c r="K31" s="13"/>
      <c r="L31" s="13"/>
      <c r="M31" s="9">
        <v>2</v>
      </c>
      <c r="CM31" s="9">
        <v>1218.8</v>
      </c>
      <c r="CN31" s="9">
        <v>278</v>
      </c>
      <c r="CO31" s="9">
        <v>1022.3</v>
      </c>
      <c r="CP31" s="9">
        <v>1415.4</v>
      </c>
    </row>
    <row r="32" spans="1:106" s="9" customFormat="1" ht="12" x14ac:dyDescent="0.2">
      <c r="A32" s="9">
        <v>132</v>
      </c>
      <c r="B32" s="9">
        <v>42</v>
      </c>
      <c r="C32" s="9" t="s">
        <v>45</v>
      </c>
      <c r="D32" s="9" t="s">
        <v>128</v>
      </c>
      <c r="F32" s="9" t="s">
        <v>46</v>
      </c>
      <c r="G32" s="9" t="s">
        <v>47</v>
      </c>
      <c r="H32" s="9" t="s">
        <v>58</v>
      </c>
      <c r="I32" s="9" t="s">
        <v>40</v>
      </c>
      <c r="K32" s="13"/>
      <c r="L32" s="13"/>
      <c r="M32" s="9">
        <v>15</v>
      </c>
      <c r="BI32" s="9">
        <v>18.399999999999999</v>
      </c>
      <c r="BK32" s="9">
        <v>5.4</v>
      </c>
      <c r="BL32" s="9">
        <v>28.4</v>
      </c>
      <c r="BO32" s="9">
        <v>21.6</v>
      </c>
      <c r="BQ32" s="9">
        <v>18.3</v>
      </c>
      <c r="BR32" s="9">
        <v>42.5</v>
      </c>
      <c r="BU32" s="9">
        <v>17.7</v>
      </c>
      <c r="BW32" s="9">
        <v>7.5</v>
      </c>
      <c r="BX32" s="9">
        <v>39.6</v>
      </c>
      <c r="CA32" s="9">
        <v>13</v>
      </c>
      <c r="CC32" s="9">
        <v>5.3</v>
      </c>
      <c r="CD32" s="9">
        <v>28.4</v>
      </c>
      <c r="CE32" s="9" t="s">
        <v>48</v>
      </c>
    </row>
    <row r="33" spans="1:92" s="9" customFormat="1" ht="12" x14ac:dyDescent="0.2">
      <c r="A33" s="9">
        <v>133</v>
      </c>
      <c r="B33" s="9">
        <v>42</v>
      </c>
      <c r="C33" s="9" t="s">
        <v>45</v>
      </c>
      <c r="D33" s="9" t="s">
        <v>128</v>
      </c>
      <c r="F33" s="9" t="s">
        <v>46</v>
      </c>
      <c r="G33" s="9" t="s">
        <v>47</v>
      </c>
      <c r="H33" s="9" t="s">
        <v>35</v>
      </c>
      <c r="I33" s="9" t="s">
        <v>40</v>
      </c>
      <c r="K33" s="13"/>
      <c r="L33" s="13"/>
      <c r="M33" s="9">
        <v>6</v>
      </c>
      <c r="BI33" s="9">
        <v>32.700000000000003</v>
      </c>
      <c r="BK33" s="9">
        <v>18.7</v>
      </c>
      <c r="BL33" s="9">
        <v>38.4</v>
      </c>
      <c r="BO33" s="9">
        <v>60.7</v>
      </c>
      <c r="BQ33" s="9">
        <v>32.1</v>
      </c>
      <c r="BR33" s="9">
        <v>86.6</v>
      </c>
      <c r="BU33" s="9">
        <v>40.9</v>
      </c>
      <c r="BW33" s="9">
        <v>19.7</v>
      </c>
      <c r="BX33" s="9">
        <v>70.599999999999994</v>
      </c>
      <c r="CA33" s="9">
        <v>26</v>
      </c>
      <c r="CC33" s="9">
        <v>11.9</v>
      </c>
      <c r="CD33" s="9">
        <v>42.4</v>
      </c>
      <c r="CE33" s="9" t="s">
        <v>48</v>
      </c>
    </row>
    <row r="34" spans="1:92" s="9" customFormat="1" ht="12" x14ac:dyDescent="0.2">
      <c r="A34" s="9">
        <v>134</v>
      </c>
      <c r="B34" s="9">
        <v>42</v>
      </c>
      <c r="C34" s="9" t="s">
        <v>45</v>
      </c>
      <c r="D34" s="9" t="s">
        <v>128</v>
      </c>
      <c r="F34" s="9" t="s">
        <v>46</v>
      </c>
      <c r="G34" s="9" t="s">
        <v>47</v>
      </c>
      <c r="H34" s="9" t="s">
        <v>106</v>
      </c>
      <c r="I34" s="9" t="s">
        <v>107</v>
      </c>
      <c r="J34" s="9" t="s">
        <v>40</v>
      </c>
      <c r="K34" s="13"/>
      <c r="L34" s="13"/>
      <c r="M34" s="9">
        <v>5</v>
      </c>
      <c r="BI34" s="9">
        <v>28.4</v>
      </c>
      <c r="BK34" s="9">
        <v>16.8</v>
      </c>
      <c r="BL34" s="9">
        <v>43.6</v>
      </c>
      <c r="BO34" s="9">
        <v>44.7</v>
      </c>
      <c r="BQ34" s="9">
        <v>23.4</v>
      </c>
      <c r="BR34" s="9">
        <v>72.2</v>
      </c>
      <c r="BU34" s="9">
        <v>33.5</v>
      </c>
      <c r="BW34" s="9">
        <v>14.7</v>
      </c>
      <c r="BX34" s="9">
        <v>51.2</v>
      </c>
      <c r="CA34" s="9">
        <v>28.7</v>
      </c>
      <c r="CC34" s="9">
        <v>16.899999999999999</v>
      </c>
      <c r="CD34" s="9">
        <v>54.3</v>
      </c>
      <c r="CE34" s="9" t="s">
        <v>48</v>
      </c>
    </row>
    <row r="35" spans="1:92" s="9" customFormat="1" ht="12" x14ac:dyDescent="0.2">
      <c r="A35" s="9">
        <v>135</v>
      </c>
      <c r="B35" s="9">
        <v>42</v>
      </c>
      <c r="C35" s="9" t="s">
        <v>45</v>
      </c>
      <c r="D35" s="9" t="s">
        <v>128</v>
      </c>
      <c r="F35" s="9" t="s">
        <v>46</v>
      </c>
      <c r="G35" s="9" t="s">
        <v>47</v>
      </c>
      <c r="H35" s="9" t="s">
        <v>98</v>
      </c>
      <c r="I35" s="9" t="s">
        <v>99</v>
      </c>
      <c r="J35" s="9" t="s">
        <v>40</v>
      </c>
      <c r="K35" s="13"/>
      <c r="L35" s="13"/>
      <c r="M35" s="9">
        <v>15</v>
      </c>
      <c r="BI35" s="9">
        <v>18.3</v>
      </c>
      <c r="BK35" s="9">
        <v>8.6</v>
      </c>
      <c r="BL35" s="9">
        <v>37.1</v>
      </c>
      <c r="BO35" s="9">
        <v>31.1</v>
      </c>
      <c r="BQ35" s="9">
        <v>21.8</v>
      </c>
      <c r="BR35" s="9">
        <v>53.4</v>
      </c>
      <c r="BU35" s="9">
        <v>26.9</v>
      </c>
      <c r="BW35" s="9">
        <v>10.199999999999999</v>
      </c>
      <c r="BX35" s="9">
        <v>39.799999999999997</v>
      </c>
      <c r="CA35" s="9">
        <v>10.4</v>
      </c>
      <c r="CC35" s="9">
        <v>4.3</v>
      </c>
      <c r="CD35" s="9">
        <v>29.7</v>
      </c>
      <c r="CE35" s="9" t="s">
        <v>48</v>
      </c>
    </row>
    <row r="36" spans="1:92" s="9" customFormat="1" ht="12" x14ac:dyDescent="0.2">
      <c r="A36" s="9">
        <v>161</v>
      </c>
      <c r="B36" s="9">
        <v>45</v>
      </c>
      <c r="C36" s="9" t="s">
        <v>80</v>
      </c>
      <c r="D36" s="9" t="s">
        <v>142</v>
      </c>
      <c r="E36" s="9" t="s">
        <v>143</v>
      </c>
      <c r="F36" s="9" t="s">
        <v>81</v>
      </c>
      <c r="G36" s="9" t="s">
        <v>34</v>
      </c>
      <c r="H36" s="9" t="s">
        <v>88</v>
      </c>
      <c r="I36" s="9" t="s">
        <v>40</v>
      </c>
      <c r="K36" s="13">
        <v>1</v>
      </c>
      <c r="L36" s="13">
        <v>1</v>
      </c>
      <c r="P36" s="9" t="s">
        <v>28</v>
      </c>
      <c r="BE36" s="9">
        <v>0.4</v>
      </c>
      <c r="BF36" s="9">
        <v>3.8</v>
      </c>
    </row>
    <row r="37" spans="1:92" s="9" customFormat="1" ht="12" x14ac:dyDescent="0.2">
      <c r="A37" s="9">
        <v>162</v>
      </c>
      <c r="B37" s="9">
        <v>45</v>
      </c>
      <c r="C37" s="9" t="s">
        <v>80</v>
      </c>
      <c r="D37" s="9" t="s">
        <v>142</v>
      </c>
      <c r="E37" s="9" t="s">
        <v>143</v>
      </c>
      <c r="F37" s="9" t="s">
        <v>81</v>
      </c>
      <c r="G37" s="9" t="s">
        <v>34</v>
      </c>
      <c r="H37" s="9" t="s">
        <v>88</v>
      </c>
      <c r="I37" s="9" t="s">
        <v>40</v>
      </c>
      <c r="K37" s="13">
        <v>0</v>
      </c>
      <c r="L37" s="13">
        <v>0</v>
      </c>
      <c r="P37" s="9" t="s">
        <v>82</v>
      </c>
      <c r="BE37" s="9">
        <v>10.4</v>
      </c>
      <c r="BF37" s="9">
        <v>56</v>
      </c>
    </row>
    <row r="38" spans="1:92" s="9" customFormat="1" ht="12" x14ac:dyDescent="0.2">
      <c r="A38" s="9">
        <v>163</v>
      </c>
      <c r="B38" s="9">
        <v>45</v>
      </c>
      <c r="C38" s="9" t="s">
        <v>80</v>
      </c>
      <c r="D38" s="9" t="s">
        <v>142</v>
      </c>
      <c r="E38" s="9" t="s">
        <v>143</v>
      </c>
      <c r="F38" s="9" t="s">
        <v>81</v>
      </c>
      <c r="G38" s="9" t="s">
        <v>34</v>
      </c>
      <c r="H38" s="9" t="s">
        <v>96</v>
      </c>
      <c r="K38" s="13">
        <v>0</v>
      </c>
      <c r="L38" s="13">
        <v>1</v>
      </c>
      <c r="P38" s="9" t="s">
        <v>28</v>
      </c>
      <c r="BC38" s="9">
        <v>5.2</v>
      </c>
    </row>
    <row r="39" spans="1:92" s="9" customFormat="1" ht="12" x14ac:dyDescent="0.2">
      <c r="A39" s="9">
        <v>164</v>
      </c>
      <c r="B39" s="9">
        <v>45</v>
      </c>
      <c r="C39" s="9" t="s">
        <v>80</v>
      </c>
      <c r="D39" s="9" t="s">
        <v>142</v>
      </c>
      <c r="E39" s="9" t="s">
        <v>143</v>
      </c>
      <c r="F39" s="9" t="s">
        <v>81</v>
      </c>
      <c r="G39" s="9" t="s">
        <v>34</v>
      </c>
      <c r="H39" s="9" t="s">
        <v>96</v>
      </c>
      <c r="K39" s="13">
        <v>0</v>
      </c>
      <c r="L39" s="13">
        <v>0</v>
      </c>
      <c r="P39" s="9" t="s">
        <v>82</v>
      </c>
      <c r="BC39" s="9">
        <v>139</v>
      </c>
    </row>
    <row r="40" spans="1:92" s="9" customFormat="1" ht="12" x14ac:dyDescent="0.2">
      <c r="A40" s="9">
        <v>165</v>
      </c>
      <c r="B40" s="9">
        <v>45</v>
      </c>
      <c r="C40" s="9" t="s">
        <v>80</v>
      </c>
      <c r="D40" s="9" t="s">
        <v>142</v>
      </c>
      <c r="E40" s="9" t="s">
        <v>143</v>
      </c>
      <c r="F40" s="9" t="s">
        <v>81</v>
      </c>
      <c r="G40" s="9" t="s">
        <v>34</v>
      </c>
      <c r="H40" s="9" t="s">
        <v>88</v>
      </c>
      <c r="I40" s="9" t="s">
        <v>40</v>
      </c>
      <c r="K40" s="13">
        <v>1</v>
      </c>
      <c r="L40" s="13">
        <v>1</v>
      </c>
      <c r="P40" s="9" t="s">
        <v>82</v>
      </c>
      <c r="BC40" s="9">
        <v>8</v>
      </c>
    </row>
    <row r="41" spans="1:92" s="9" customFormat="1" ht="12" x14ac:dyDescent="0.2">
      <c r="A41" s="9">
        <v>166</v>
      </c>
      <c r="B41" s="9">
        <v>45</v>
      </c>
      <c r="C41" s="9" t="s">
        <v>80</v>
      </c>
      <c r="D41" s="9" t="s">
        <v>142</v>
      </c>
      <c r="E41" s="9" t="s">
        <v>143</v>
      </c>
      <c r="F41" s="9" t="s">
        <v>81</v>
      </c>
      <c r="G41" s="9" t="s">
        <v>34</v>
      </c>
      <c r="H41" s="9" t="s">
        <v>58</v>
      </c>
      <c r="I41" s="9" t="s">
        <v>40</v>
      </c>
      <c r="K41" s="13">
        <v>1</v>
      </c>
      <c r="L41" s="13">
        <v>1</v>
      </c>
      <c r="P41" s="9" t="s">
        <v>82</v>
      </c>
      <c r="BC41" s="9">
        <v>79</v>
      </c>
    </row>
    <row r="42" spans="1:92" s="9" customFormat="1" ht="12" x14ac:dyDescent="0.2">
      <c r="A42" s="9">
        <v>167</v>
      </c>
      <c r="B42" s="9">
        <v>45</v>
      </c>
      <c r="C42" s="9" t="s">
        <v>80</v>
      </c>
      <c r="D42" s="9" t="s">
        <v>142</v>
      </c>
      <c r="E42" s="9" t="s">
        <v>143</v>
      </c>
      <c r="F42" s="9" t="s">
        <v>81</v>
      </c>
      <c r="G42" s="9" t="s">
        <v>34</v>
      </c>
      <c r="H42" s="9" t="s">
        <v>98</v>
      </c>
      <c r="I42" s="9" t="s">
        <v>99</v>
      </c>
      <c r="J42" s="9" t="s">
        <v>40</v>
      </c>
      <c r="K42" s="13">
        <v>1</v>
      </c>
      <c r="L42" s="13">
        <v>1</v>
      </c>
      <c r="P42" s="9" t="s">
        <v>82</v>
      </c>
      <c r="BC42" s="9">
        <v>13</v>
      </c>
    </row>
    <row r="43" spans="1:92" s="9" customFormat="1" ht="12" x14ac:dyDescent="0.2">
      <c r="A43" s="9">
        <v>168</v>
      </c>
      <c r="B43" s="9">
        <v>46</v>
      </c>
      <c r="C43" s="9" t="s">
        <v>93</v>
      </c>
      <c r="D43" s="9" t="s">
        <v>129</v>
      </c>
      <c r="F43" s="9" t="s">
        <v>94</v>
      </c>
      <c r="G43" s="9" t="s">
        <v>95</v>
      </c>
      <c r="H43" s="9" t="s">
        <v>90</v>
      </c>
      <c r="I43" s="9" t="s">
        <v>40</v>
      </c>
      <c r="K43" s="13">
        <v>1</v>
      </c>
      <c r="L43" s="13">
        <v>15</v>
      </c>
      <c r="BE43" s="9">
        <v>0</v>
      </c>
      <c r="BF43" s="9">
        <v>40</v>
      </c>
    </row>
    <row r="44" spans="1:92" s="9" customFormat="1" ht="12" x14ac:dyDescent="0.2">
      <c r="A44" s="9">
        <v>169</v>
      </c>
      <c r="B44" s="9">
        <v>47</v>
      </c>
      <c r="C44" s="9" t="s">
        <v>101</v>
      </c>
      <c r="D44" s="9" t="s">
        <v>130</v>
      </c>
      <c r="E44" s="9" t="s">
        <v>131</v>
      </c>
      <c r="F44" s="9" t="s">
        <v>102</v>
      </c>
      <c r="G44" s="9" t="s">
        <v>34</v>
      </c>
      <c r="H44" s="9" t="s">
        <v>98</v>
      </c>
      <c r="I44" s="9" t="s">
        <v>99</v>
      </c>
      <c r="J44" s="9" t="s">
        <v>40</v>
      </c>
      <c r="K44" s="13"/>
      <c r="L44" s="13"/>
      <c r="AC44" s="9">
        <v>380</v>
      </c>
      <c r="AG44" s="9" t="s">
        <v>87</v>
      </c>
      <c r="BC44" s="9">
        <v>270</v>
      </c>
      <c r="BG44" s="9" t="s">
        <v>87</v>
      </c>
      <c r="BI44" s="9">
        <v>260</v>
      </c>
      <c r="BM44" s="9" t="s">
        <v>87</v>
      </c>
      <c r="CG44" s="9">
        <v>1420</v>
      </c>
      <c r="CK44" s="9" t="s">
        <v>87</v>
      </c>
    </row>
    <row r="45" spans="1:92" s="9" customFormat="1" ht="12" x14ac:dyDescent="0.2">
      <c r="A45" s="9">
        <v>191</v>
      </c>
      <c r="B45" s="9">
        <v>49</v>
      </c>
      <c r="C45" s="9" t="s">
        <v>69</v>
      </c>
      <c r="D45" s="9" t="s">
        <v>144</v>
      </c>
      <c r="F45" s="9" t="s">
        <v>70</v>
      </c>
      <c r="G45" s="9" t="s">
        <v>34</v>
      </c>
      <c r="H45" s="9" t="s">
        <v>90</v>
      </c>
      <c r="K45" s="13"/>
      <c r="L45" s="13"/>
      <c r="M45" s="9">
        <v>8</v>
      </c>
      <c r="AO45" s="9">
        <v>44.8</v>
      </c>
      <c r="AP45" s="9">
        <v>19.3</v>
      </c>
      <c r="AQ45" s="9">
        <v>10.199999999999999</v>
      </c>
      <c r="AR45" s="9">
        <v>72</v>
      </c>
    </row>
    <row r="46" spans="1:92" s="9" customFormat="1" ht="12" x14ac:dyDescent="0.2">
      <c r="A46" s="9">
        <v>196</v>
      </c>
      <c r="B46" s="9">
        <v>49</v>
      </c>
      <c r="C46" s="9" t="s">
        <v>69</v>
      </c>
      <c r="D46" s="9" t="s">
        <v>144</v>
      </c>
      <c r="F46" s="9" t="s">
        <v>70</v>
      </c>
      <c r="G46" s="9" t="s">
        <v>34</v>
      </c>
      <c r="H46" s="9" t="s">
        <v>58</v>
      </c>
      <c r="I46" s="9" t="s">
        <v>71</v>
      </c>
      <c r="K46" s="13"/>
      <c r="L46" s="13"/>
      <c r="M46" s="9">
        <v>12</v>
      </c>
      <c r="AO46" s="9">
        <v>64.7</v>
      </c>
      <c r="AP46" s="9">
        <v>24.9</v>
      </c>
      <c r="AQ46" s="9">
        <v>35</v>
      </c>
      <c r="AR46" s="9">
        <v>117.3</v>
      </c>
    </row>
    <row r="47" spans="1:92" s="9" customFormat="1" ht="12" x14ac:dyDescent="0.2">
      <c r="A47" s="9">
        <v>206</v>
      </c>
      <c r="B47" s="9">
        <v>52</v>
      </c>
      <c r="C47" s="9" t="s">
        <v>103</v>
      </c>
      <c r="D47" s="9" t="s">
        <v>132</v>
      </c>
      <c r="E47" s="9" t="s">
        <v>133</v>
      </c>
      <c r="F47" s="9" t="s">
        <v>104</v>
      </c>
      <c r="G47" s="9" t="s">
        <v>105</v>
      </c>
      <c r="H47" s="9" t="s">
        <v>98</v>
      </c>
      <c r="I47" s="9" t="s">
        <v>99</v>
      </c>
      <c r="J47" s="9" t="s">
        <v>40</v>
      </c>
      <c r="K47" s="13">
        <v>3</v>
      </c>
      <c r="L47" s="13">
        <v>3</v>
      </c>
      <c r="P47" s="9" t="s">
        <v>28</v>
      </c>
      <c r="Y47" s="9">
        <v>0.54</v>
      </c>
      <c r="Z47" s="9">
        <v>0.94</v>
      </c>
      <c r="AA47" s="9" t="s">
        <v>30</v>
      </c>
      <c r="AE47" s="9">
        <v>0</v>
      </c>
      <c r="AF47" s="9">
        <v>310</v>
      </c>
      <c r="AX47" s="9">
        <v>400</v>
      </c>
      <c r="AY47" s="9">
        <v>920</v>
      </c>
      <c r="BE47" s="9">
        <v>10</v>
      </c>
      <c r="BF47" s="9">
        <v>40</v>
      </c>
    </row>
    <row r="48" spans="1:92" s="9" customFormat="1" ht="12" x14ac:dyDescent="0.2">
      <c r="A48" s="9">
        <v>256</v>
      </c>
      <c r="B48" s="9">
        <v>58</v>
      </c>
      <c r="C48" s="9" t="s">
        <v>53</v>
      </c>
      <c r="D48" s="9" t="s">
        <v>134</v>
      </c>
      <c r="E48" s="9" t="s">
        <v>135</v>
      </c>
      <c r="F48" s="9" t="s">
        <v>33</v>
      </c>
      <c r="G48" s="9" t="s">
        <v>54</v>
      </c>
      <c r="H48" s="9" t="s">
        <v>98</v>
      </c>
      <c r="I48" s="9" t="s">
        <v>99</v>
      </c>
      <c r="J48" s="9" t="s">
        <v>40</v>
      </c>
      <c r="K48" s="13"/>
      <c r="L48" s="13"/>
      <c r="M48" s="9">
        <v>44</v>
      </c>
      <c r="CM48" s="9">
        <v>2450</v>
      </c>
      <c r="CN48" s="9">
        <v>3990</v>
      </c>
    </row>
    <row r="49" spans="1:92" s="9" customFormat="1" ht="12" x14ac:dyDescent="0.2">
      <c r="A49" s="9">
        <v>257</v>
      </c>
      <c r="B49" s="9">
        <v>58</v>
      </c>
      <c r="C49" s="9" t="s">
        <v>53</v>
      </c>
      <c r="D49" s="9" t="s">
        <v>134</v>
      </c>
      <c r="E49" s="9" t="s">
        <v>135</v>
      </c>
      <c r="F49" s="9" t="s">
        <v>33</v>
      </c>
      <c r="G49" s="9" t="s">
        <v>54</v>
      </c>
      <c r="H49" s="9" t="s">
        <v>98</v>
      </c>
      <c r="I49" s="9" t="s">
        <v>99</v>
      </c>
      <c r="J49" s="9" t="s">
        <v>40</v>
      </c>
      <c r="K49" s="13"/>
      <c r="L49" s="13"/>
      <c r="M49" s="9">
        <v>0</v>
      </c>
      <c r="CM49" s="9">
        <v>2310</v>
      </c>
      <c r="CN49" s="9">
        <v>3260</v>
      </c>
    </row>
    <row r="50" spans="1:92" s="9" customFormat="1" ht="12" x14ac:dyDescent="0.2">
      <c r="A50" s="9">
        <v>258</v>
      </c>
      <c r="B50" s="9">
        <v>58</v>
      </c>
      <c r="C50" s="9" t="s">
        <v>53</v>
      </c>
      <c r="D50" s="9" t="s">
        <v>134</v>
      </c>
      <c r="E50" s="9" t="s">
        <v>135</v>
      </c>
      <c r="F50" s="9" t="s">
        <v>33</v>
      </c>
      <c r="G50" s="9" t="s">
        <v>54</v>
      </c>
      <c r="H50" s="9" t="s">
        <v>35</v>
      </c>
      <c r="I50" s="9" t="s">
        <v>40</v>
      </c>
      <c r="K50" s="13"/>
      <c r="L50" s="13"/>
      <c r="M50" s="9">
        <v>25</v>
      </c>
      <c r="CM50" s="9">
        <v>1910</v>
      </c>
      <c r="CN50" s="9">
        <v>940</v>
      </c>
    </row>
    <row r="51" spans="1:92" s="9" customFormat="1" ht="12" x14ac:dyDescent="0.2">
      <c r="A51" s="9">
        <v>259</v>
      </c>
      <c r="B51" s="9">
        <v>58</v>
      </c>
      <c r="C51" s="9" t="s">
        <v>53</v>
      </c>
      <c r="D51" s="9" t="s">
        <v>134</v>
      </c>
      <c r="E51" s="9" t="s">
        <v>135</v>
      </c>
      <c r="F51" s="9" t="s">
        <v>33</v>
      </c>
      <c r="G51" s="9" t="s">
        <v>54</v>
      </c>
      <c r="H51" s="9" t="s">
        <v>58</v>
      </c>
      <c r="I51" s="9" t="s">
        <v>40</v>
      </c>
      <c r="K51" s="13"/>
      <c r="L51" s="13"/>
      <c r="M51" s="9">
        <v>12</v>
      </c>
      <c r="CM51" s="9">
        <v>420</v>
      </c>
      <c r="CN51" s="9">
        <v>350</v>
      </c>
    </row>
    <row r="52" spans="1:92" s="9" customFormat="1" ht="12" x14ac:dyDescent="0.2">
      <c r="A52" s="9">
        <v>260</v>
      </c>
      <c r="B52" s="9">
        <v>58</v>
      </c>
      <c r="C52" s="9" t="s">
        <v>53</v>
      </c>
      <c r="D52" s="9" t="s">
        <v>134</v>
      </c>
      <c r="E52" s="9" t="s">
        <v>135</v>
      </c>
      <c r="F52" s="9" t="s">
        <v>33</v>
      </c>
      <c r="G52" s="9" t="s">
        <v>54</v>
      </c>
      <c r="H52" s="9" t="s">
        <v>90</v>
      </c>
      <c r="I52" s="9" t="s">
        <v>40</v>
      </c>
      <c r="K52" s="13"/>
      <c r="L52" s="13"/>
      <c r="M52" s="9">
        <v>50</v>
      </c>
      <c r="CM52" s="9">
        <v>180</v>
      </c>
      <c r="CN52" s="9">
        <v>190</v>
      </c>
    </row>
    <row r="53" spans="1:92" s="9" customFormat="1" ht="12" x14ac:dyDescent="0.2">
      <c r="A53" s="9">
        <v>267</v>
      </c>
      <c r="B53" s="9">
        <v>61</v>
      </c>
      <c r="C53" s="9" t="s">
        <v>32</v>
      </c>
      <c r="D53" s="9" t="s">
        <v>123</v>
      </c>
      <c r="F53" s="9" t="s">
        <v>33</v>
      </c>
      <c r="G53" s="9" t="s">
        <v>34</v>
      </c>
      <c r="H53" s="9" t="s">
        <v>58</v>
      </c>
      <c r="I53" s="9" t="s">
        <v>36</v>
      </c>
      <c r="K53" s="13"/>
      <c r="L53" s="13">
        <v>1</v>
      </c>
      <c r="Q53" s="9">
        <v>370</v>
      </c>
      <c r="R53" s="9">
        <v>70</v>
      </c>
      <c r="W53" s="9">
        <v>0.15</v>
      </c>
      <c r="X53" s="9">
        <v>0</v>
      </c>
      <c r="AA53" s="9" t="s">
        <v>30</v>
      </c>
      <c r="AV53" s="9">
        <v>200</v>
      </c>
      <c r="AW53" s="9">
        <v>0</v>
      </c>
      <c r="BC53" s="9">
        <v>350</v>
      </c>
      <c r="BD53" s="9">
        <v>40</v>
      </c>
      <c r="CM53" s="9">
        <v>393</v>
      </c>
      <c r="CN53" s="9">
        <v>111</v>
      </c>
    </row>
    <row r="54" spans="1:92" s="9" customFormat="1" ht="12" x14ac:dyDescent="0.2">
      <c r="A54" s="9">
        <v>268</v>
      </c>
      <c r="B54" s="9">
        <v>61</v>
      </c>
      <c r="C54" s="9" t="s">
        <v>32</v>
      </c>
      <c r="D54" s="9" t="s">
        <v>123</v>
      </c>
      <c r="F54" s="9" t="s">
        <v>33</v>
      </c>
      <c r="G54" s="9" t="s">
        <v>34</v>
      </c>
      <c r="H54" s="9" t="s">
        <v>88</v>
      </c>
      <c r="I54" s="9" t="s">
        <v>89</v>
      </c>
      <c r="K54" s="13"/>
      <c r="L54" s="13">
        <v>1</v>
      </c>
      <c r="Q54" s="9">
        <v>260</v>
      </c>
      <c r="R54" s="9">
        <v>50</v>
      </c>
      <c r="W54" s="9">
        <v>0.05</v>
      </c>
      <c r="X54" s="9">
        <v>0</v>
      </c>
      <c r="AA54" s="9" t="s">
        <v>30</v>
      </c>
      <c r="AV54" s="9">
        <v>20</v>
      </c>
      <c r="AW54" s="9">
        <v>0</v>
      </c>
      <c r="BC54" s="9">
        <v>140</v>
      </c>
      <c r="BD54" s="9">
        <v>20</v>
      </c>
      <c r="CM54" s="9">
        <v>1992</v>
      </c>
      <c r="CN54" s="9">
        <v>3043</v>
      </c>
    </row>
    <row r="55" spans="1:92" s="9" customFormat="1" ht="12" x14ac:dyDescent="0.2">
      <c r="A55" s="9">
        <v>269</v>
      </c>
      <c r="B55" s="9">
        <v>61</v>
      </c>
      <c r="C55" s="9" t="s">
        <v>32</v>
      </c>
      <c r="D55" s="9" t="s">
        <v>123</v>
      </c>
      <c r="F55" s="9" t="s">
        <v>33</v>
      </c>
      <c r="G55" s="9" t="s">
        <v>34</v>
      </c>
      <c r="H55" s="9" t="s">
        <v>90</v>
      </c>
      <c r="I55" s="9" t="s">
        <v>92</v>
      </c>
      <c r="K55" s="13"/>
      <c r="L55" s="13">
        <v>1</v>
      </c>
      <c r="Q55" s="9">
        <v>170</v>
      </c>
      <c r="R55" s="9">
        <v>70</v>
      </c>
      <c r="W55" s="9">
        <v>0.06</v>
      </c>
      <c r="X55" s="9">
        <v>0</v>
      </c>
      <c r="AA55" s="9" t="s">
        <v>30</v>
      </c>
      <c r="AV55" s="9">
        <v>140</v>
      </c>
      <c r="AW55" s="9">
        <v>0</v>
      </c>
      <c r="BC55" s="9">
        <v>160</v>
      </c>
      <c r="BD55" s="9">
        <v>20</v>
      </c>
      <c r="CM55" s="9">
        <v>157</v>
      </c>
      <c r="CN55" s="9">
        <v>13</v>
      </c>
    </row>
    <row r="56" spans="1:92" s="9" customFormat="1" ht="12" x14ac:dyDescent="0.2">
      <c r="A56" s="9">
        <v>270</v>
      </c>
      <c r="B56" s="9">
        <v>61</v>
      </c>
      <c r="C56" s="9" t="s">
        <v>32</v>
      </c>
      <c r="D56" s="9" t="s">
        <v>123</v>
      </c>
      <c r="F56" s="9" t="s">
        <v>33</v>
      </c>
      <c r="G56" s="9" t="s">
        <v>34</v>
      </c>
      <c r="H56" s="9" t="s">
        <v>35</v>
      </c>
      <c r="I56" s="9" t="s">
        <v>36</v>
      </c>
      <c r="K56" s="13"/>
      <c r="L56" s="13">
        <v>1</v>
      </c>
      <c r="Q56" s="9">
        <v>130</v>
      </c>
      <c r="R56" s="9">
        <v>60</v>
      </c>
      <c r="W56" s="9">
        <v>0.09</v>
      </c>
      <c r="X56" s="9">
        <v>0.02</v>
      </c>
      <c r="AA56" s="9" t="s">
        <v>30</v>
      </c>
      <c r="AV56" s="9">
        <v>210</v>
      </c>
      <c r="AW56" s="9">
        <v>10</v>
      </c>
      <c r="BC56" s="9">
        <v>160</v>
      </c>
      <c r="BD56" s="9">
        <v>10</v>
      </c>
      <c r="CM56" s="9">
        <v>283</v>
      </c>
      <c r="CN56" s="9">
        <v>322</v>
      </c>
    </row>
    <row r="57" spans="1:92" s="9" customFormat="1" ht="12" x14ac:dyDescent="0.2">
      <c r="A57" s="9">
        <v>271</v>
      </c>
      <c r="B57" s="9">
        <v>61</v>
      </c>
      <c r="C57" s="9" t="s">
        <v>32</v>
      </c>
      <c r="D57" s="9" t="s">
        <v>123</v>
      </c>
      <c r="F57" s="9" t="s">
        <v>33</v>
      </c>
      <c r="G57" s="9" t="s">
        <v>34</v>
      </c>
      <c r="H57" s="9" t="s">
        <v>106</v>
      </c>
      <c r="I57" s="9" t="s">
        <v>107</v>
      </c>
      <c r="J57" s="9" t="s">
        <v>36</v>
      </c>
      <c r="K57" s="13"/>
      <c r="L57" s="13">
        <v>1</v>
      </c>
      <c r="Q57" s="9">
        <v>230</v>
      </c>
      <c r="R57" s="9">
        <v>40</v>
      </c>
      <c r="W57" s="9">
        <v>0.08</v>
      </c>
      <c r="X57" s="9">
        <v>0</v>
      </c>
      <c r="AA57" s="9" t="s">
        <v>30</v>
      </c>
      <c r="AV57" s="9">
        <v>200</v>
      </c>
      <c r="AW57" s="9">
        <v>10</v>
      </c>
      <c r="BC57" s="9">
        <v>100</v>
      </c>
      <c r="BD57" s="9">
        <v>20</v>
      </c>
      <c r="CM57" s="9">
        <v>3082</v>
      </c>
      <c r="CN57" s="9">
        <v>2783</v>
      </c>
    </row>
    <row r="58" spans="1:92" s="9" customFormat="1" ht="12" x14ac:dyDescent="0.2">
      <c r="A58" s="9">
        <v>272</v>
      </c>
      <c r="B58" s="9">
        <v>61</v>
      </c>
      <c r="C58" s="9" t="s">
        <v>32</v>
      </c>
      <c r="D58" s="9" t="s">
        <v>123</v>
      </c>
      <c r="F58" s="9" t="s">
        <v>33</v>
      </c>
      <c r="G58" s="9" t="s">
        <v>34</v>
      </c>
      <c r="H58" s="9" t="s">
        <v>58</v>
      </c>
      <c r="I58" s="9" t="s">
        <v>68</v>
      </c>
      <c r="K58" s="13"/>
      <c r="L58" s="13">
        <v>1</v>
      </c>
      <c r="Q58" s="9">
        <v>150</v>
      </c>
      <c r="R58" s="9">
        <v>50</v>
      </c>
      <c r="W58" s="9">
        <v>0.06</v>
      </c>
      <c r="X58" s="9">
        <v>0</v>
      </c>
      <c r="AA58" s="9" t="s">
        <v>30</v>
      </c>
      <c r="AV58" s="9">
        <v>140</v>
      </c>
      <c r="AW58" s="9">
        <v>0</v>
      </c>
      <c r="BC58" s="9">
        <v>140</v>
      </c>
      <c r="BD58" s="9">
        <v>20</v>
      </c>
      <c r="CM58" s="9">
        <v>157</v>
      </c>
      <c r="CN58" s="9">
        <v>32</v>
      </c>
    </row>
    <row r="59" spans="1:92" s="9" customFormat="1" ht="12" x14ac:dyDescent="0.2">
      <c r="A59" s="9">
        <v>273</v>
      </c>
      <c r="B59" s="9">
        <v>61</v>
      </c>
      <c r="C59" s="9" t="s">
        <v>32</v>
      </c>
      <c r="D59" s="9" t="s">
        <v>123</v>
      </c>
      <c r="F59" s="9" t="s">
        <v>33</v>
      </c>
      <c r="G59" s="9" t="s">
        <v>34</v>
      </c>
      <c r="H59" s="9" t="s">
        <v>88</v>
      </c>
      <c r="I59" s="9" t="s">
        <v>89</v>
      </c>
      <c r="K59" s="13"/>
      <c r="L59" s="13">
        <v>1</v>
      </c>
      <c r="Q59" s="9">
        <v>250</v>
      </c>
      <c r="R59" s="9">
        <v>50</v>
      </c>
      <c r="W59" s="9">
        <v>7.0000000000000007E-2</v>
      </c>
      <c r="X59" s="9">
        <v>0</v>
      </c>
      <c r="AA59" s="9" t="s">
        <v>30</v>
      </c>
      <c r="AV59" s="9">
        <v>130</v>
      </c>
      <c r="AW59" s="9">
        <v>10</v>
      </c>
      <c r="BC59" s="9">
        <v>120</v>
      </c>
      <c r="BD59" s="9">
        <v>10</v>
      </c>
      <c r="CM59" s="9">
        <v>104</v>
      </c>
      <c r="CN59" s="9">
        <v>91</v>
      </c>
    </row>
    <row r="60" spans="1:92" s="9" customFormat="1" ht="12" x14ac:dyDescent="0.2">
      <c r="A60" s="9">
        <v>274</v>
      </c>
      <c r="B60" s="9">
        <v>61</v>
      </c>
      <c r="C60" s="9" t="s">
        <v>32</v>
      </c>
      <c r="D60" s="9" t="s">
        <v>123</v>
      </c>
      <c r="F60" s="9" t="s">
        <v>33</v>
      </c>
      <c r="G60" s="9" t="s">
        <v>34</v>
      </c>
      <c r="H60" s="9" t="s">
        <v>90</v>
      </c>
      <c r="I60" s="9" t="s">
        <v>92</v>
      </c>
      <c r="K60" s="13"/>
      <c r="L60" s="13">
        <v>1</v>
      </c>
      <c r="Q60" s="9">
        <v>80</v>
      </c>
      <c r="R60" s="9">
        <v>70</v>
      </c>
      <c r="W60" s="9">
        <v>0.09</v>
      </c>
      <c r="X60" s="9">
        <v>0</v>
      </c>
      <c r="AA60" s="9" t="s">
        <v>30</v>
      </c>
      <c r="AV60" s="9">
        <v>100</v>
      </c>
      <c r="AW60" s="9">
        <v>10</v>
      </c>
      <c r="BC60" s="9">
        <v>150</v>
      </c>
      <c r="BD60" s="9">
        <v>20</v>
      </c>
      <c r="CM60" s="9">
        <v>314</v>
      </c>
      <c r="CN60" s="9">
        <v>416</v>
      </c>
    </row>
    <row r="61" spans="1:92" s="9" customFormat="1" ht="12" x14ac:dyDescent="0.2">
      <c r="A61" s="9">
        <v>275</v>
      </c>
      <c r="B61" s="9">
        <v>61</v>
      </c>
      <c r="C61" s="9" t="s">
        <v>32</v>
      </c>
      <c r="D61" s="9" t="s">
        <v>123</v>
      </c>
      <c r="F61" s="9" t="s">
        <v>33</v>
      </c>
      <c r="G61" s="9" t="s">
        <v>34</v>
      </c>
      <c r="H61" s="9" t="s">
        <v>35</v>
      </c>
      <c r="I61" s="9" t="s">
        <v>37</v>
      </c>
      <c r="K61" s="13"/>
      <c r="L61" s="13">
        <v>1</v>
      </c>
      <c r="Q61" s="9">
        <v>190</v>
      </c>
      <c r="R61" s="9">
        <v>80</v>
      </c>
      <c r="W61" s="9">
        <v>0.04</v>
      </c>
      <c r="X61" s="9">
        <v>0</v>
      </c>
      <c r="AA61" s="9" t="s">
        <v>30</v>
      </c>
      <c r="AV61" s="9">
        <v>180</v>
      </c>
      <c r="AW61" s="9">
        <v>10</v>
      </c>
      <c r="BC61" s="9">
        <v>80</v>
      </c>
      <c r="BD61" s="9">
        <v>20</v>
      </c>
      <c r="CM61" s="9">
        <v>94</v>
      </c>
      <c r="CN61" s="9">
        <v>86</v>
      </c>
    </row>
    <row r="62" spans="1:92" s="9" customFormat="1" ht="12" x14ac:dyDescent="0.2">
      <c r="A62" s="9">
        <v>276</v>
      </c>
      <c r="B62" s="9">
        <v>61</v>
      </c>
      <c r="C62" s="9" t="s">
        <v>32</v>
      </c>
      <c r="D62" s="9" t="s">
        <v>123</v>
      </c>
      <c r="F62" s="9" t="s">
        <v>33</v>
      </c>
      <c r="G62" s="9" t="s">
        <v>34</v>
      </c>
      <c r="H62" s="9" t="s">
        <v>58</v>
      </c>
      <c r="I62" s="9" t="s">
        <v>59</v>
      </c>
      <c r="K62" s="13"/>
      <c r="L62" s="13">
        <v>1</v>
      </c>
      <c r="Q62" s="9">
        <v>200</v>
      </c>
      <c r="R62" s="9">
        <v>0</v>
      </c>
      <c r="W62" s="9">
        <v>0.15</v>
      </c>
      <c r="X62" s="9">
        <v>0.01</v>
      </c>
      <c r="AA62" s="9" t="s">
        <v>30</v>
      </c>
      <c r="AV62" s="9">
        <v>130</v>
      </c>
      <c r="AW62" s="9">
        <v>10</v>
      </c>
      <c r="BC62" s="9">
        <v>160</v>
      </c>
      <c r="BD62" s="9">
        <v>10</v>
      </c>
      <c r="CM62" s="9">
        <v>524</v>
      </c>
      <c r="CN62" s="9">
        <v>240</v>
      </c>
    </row>
    <row r="63" spans="1:92" s="9" customFormat="1" ht="12" x14ac:dyDescent="0.2">
      <c r="A63" s="9">
        <v>299</v>
      </c>
      <c r="B63" s="9">
        <v>70</v>
      </c>
      <c r="C63" s="9" t="s">
        <v>78</v>
      </c>
      <c r="D63" s="9" t="s">
        <v>136</v>
      </c>
      <c r="E63" s="8" t="s">
        <v>137</v>
      </c>
      <c r="F63" s="9" t="s">
        <v>31</v>
      </c>
      <c r="G63" s="9" t="s">
        <v>79</v>
      </c>
      <c r="H63" s="9" t="s">
        <v>58</v>
      </c>
      <c r="I63" s="9" t="s">
        <v>40</v>
      </c>
      <c r="K63" s="13">
        <v>1</v>
      </c>
      <c r="L63" s="13">
        <v>1</v>
      </c>
      <c r="BC63" s="9">
        <v>12</v>
      </c>
    </row>
    <row r="64" spans="1:92" s="9" customFormat="1" ht="12" x14ac:dyDescent="0.2">
      <c r="A64" s="9">
        <v>300</v>
      </c>
      <c r="B64" s="9">
        <v>70</v>
      </c>
      <c r="C64" s="9" t="s">
        <v>78</v>
      </c>
      <c r="D64" s="9" t="s">
        <v>136</v>
      </c>
      <c r="E64" s="8" t="s">
        <v>137</v>
      </c>
      <c r="F64" s="9" t="s">
        <v>31</v>
      </c>
      <c r="G64" s="9" t="s">
        <v>79</v>
      </c>
      <c r="H64" s="9" t="s">
        <v>58</v>
      </c>
      <c r="I64" s="9" t="s">
        <v>40</v>
      </c>
      <c r="K64" s="13">
        <v>0</v>
      </c>
      <c r="L64" s="13">
        <v>1</v>
      </c>
      <c r="BC64" s="9">
        <v>37</v>
      </c>
    </row>
    <row r="65" spans="1:91" s="9" customFormat="1" ht="12" x14ac:dyDescent="0.2">
      <c r="A65" s="9">
        <v>301</v>
      </c>
      <c r="B65" s="9">
        <v>70</v>
      </c>
      <c r="C65" s="9" t="s">
        <v>78</v>
      </c>
      <c r="D65" s="9" t="s">
        <v>136</v>
      </c>
      <c r="E65" s="8" t="s">
        <v>137</v>
      </c>
      <c r="F65" s="9" t="s">
        <v>31</v>
      </c>
      <c r="G65" s="9" t="s">
        <v>79</v>
      </c>
      <c r="H65" s="9" t="s">
        <v>58</v>
      </c>
      <c r="I65" s="9" t="s">
        <v>40</v>
      </c>
      <c r="K65" s="13">
        <v>1</v>
      </c>
      <c r="L65" s="13">
        <v>1</v>
      </c>
      <c r="BC65" s="9">
        <v>86</v>
      </c>
    </row>
    <row r="66" spans="1:91" s="9" customFormat="1" ht="12" x14ac:dyDescent="0.2">
      <c r="A66" s="9">
        <v>302</v>
      </c>
      <c r="B66" s="9">
        <v>70</v>
      </c>
      <c r="C66" s="9" t="s">
        <v>78</v>
      </c>
      <c r="D66" s="9" t="s">
        <v>136</v>
      </c>
      <c r="E66" s="8" t="s">
        <v>137</v>
      </c>
      <c r="F66" s="9" t="s">
        <v>31</v>
      </c>
      <c r="G66" s="9" t="s">
        <v>79</v>
      </c>
      <c r="H66" s="9" t="s">
        <v>58</v>
      </c>
      <c r="I66" s="9" t="s">
        <v>40</v>
      </c>
      <c r="K66" s="13">
        <v>1</v>
      </c>
      <c r="L66" s="13">
        <v>1</v>
      </c>
      <c r="BC66" s="9">
        <v>147</v>
      </c>
    </row>
    <row r="67" spans="1:91" s="9" customFormat="1" ht="12" x14ac:dyDescent="0.2">
      <c r="A67" s="9">
        <v>303</v>
      </c>
      <c r="B67" s="9">
        <v>70</v>
      </c>
      <c r="C67" s="9" t="s">
        <v>78</v>
      </c>
      <c r="D67" s="9" t="s">
        <v>136</v>
      </c>
      <c r="E67" s="8" t="s">
        <v>137</v>
      </c>
      <c r="F67" s="9" t="s">
        <v>31</v>
      </c>
      <c r="G67" s="9" t="s">
        <v>79</v>
      </c>
      <c r="H67" s="9" t="s">
        <v>58</v>
      </c>
      <c r="I67" s="9" t="s">
        <v>40</v>
      </c>
      <c r="K67" s="13">
        <v>1</v>
      </c>
      <c r="L67" s="13">
        <v>1</v>
      </c>
      <c r="BC67" s="9">
        <v>86</v>
      </c>
    </row>
    <row r="68" spans="1:91" s="9" customFormat="1" ht="12" x14ac:dyDescent="0.2">
      <c r="A68" s="9">
        <v>304</v>
      </c>
      <c r="B68" s="9">
        <v>70</v>
      </c>
      <c r="C68" s="9" t="s">
        <v>78</v>
      </c>
      <c r="D68" s="9" t="s">
        <v>136</v>
      </c>
      <c r="E68" s="8" t="s">
        <v>137</v>
      </c>
      <c r="F68" s="9" t="s">
        <v>31</v>
      </c>
      <c r="G68" s="9" t="s">
        <v>79</v>
      </c>
      <c r="H68" s="9" t="s">
        <v>98</v>
      </c>
      <c r="I68" s="9" t="s">
        <v>99</v>
      </c>
      <c r="J68" s="9" t="s">
        <v>40</v>
      </c>
      <c r="K68" s="13">
        <v>1</v>
      </c>
      <c r="L68" s="13">
        <v>1</v>
      </c>
      <c r="BC68" s="9">
        <v>37</v>
      </c>
    </row>
    <row r="69" spans="1:91" s="9" customFormat="1" ht="12" x14ac:dyDescent="0.2">
      <c r="A69" s="9">
        <v>305</v>
      </c>
      <c r="B69" s="9">
        <v>70</v>
      </c>
      <c r="C69" s="9" t="s">
        <v>78</v>
      </c>
      <c r="D69" s="9" t="s">
        <v>136</v>
      </c>
      <c r="E69" s="8" t="s">
        <v>137</v>
      </c>
      <c r="F69" s="9" t="s">
        <v>31</v>
      </c>
      <c r="G69" s="9" t="s">
        <v>79</v>
      </c>
      <c r="H69" s="9" t="s">
        <v>98</v>
      </c>
      <c r="I69" s="9" t="s">
        <v>99</v>
      </c>
      <c r="J69" s="9" t="s">
        <v>40</v>
      </c>
      <c r="K69" s="13">
        <v>1</v>
      </c>
      <c r="L69" s="13">
        <v>1</v>
      </c>
      <c r="BC69" s="9">
        <v>123</v>
      </c>
    </row>
    <row r="70" spans="1:91" s="9" customFormat="1" ht="12" x14ac:dyDescent="0.2">
      <c r="A70" s="9">
        <v>306</v>
      </c>
      <c r="B70" s="9">
        <v>71</v>
      </c>
      <c r="C70" s="9" t="s">
        <v>49</v>
      </c>
      <c r="D70" s="9" t="s">
        <v>145</v>
      </c>
      <c r="F70" s="9" t="s">
        <v>50</v>
      </c>
      <c r="G70" s="9" t="s">
        <v>51</v>
      </c>
      <c r="H70" s="9" t="s">
        <v>98</v>
      </c>
      <c r="I70" s="9" t="s">
        <v>99</v>
      </c>
      <c r="J70" s="9" t="s">
        <v>40</v>
      </c>
      <c r="K70" s="13">
        <v>1</v>
      </c>
      <c r="L70" s="13"/>
      <c r="CM70" s="9">
        <v>5678</v>
      </c>
    </row>
    <row r="71" spans="1:91" s="9" customFormat="1" ht="12" x14ac:dyDescent="0.2">
      <c r="A71" s="9">
        <v>307</v>
      </c>
      <c r="B71" s="9">
        <v>71</v>
      </c>
      <c r="C71" s="9" t="s">
        <v>49</v>
      </c>
      <c r="D71" s="9" t="s">
        <v>145</v>
      </c>
      <c r="F71" s="9" t="s">
        <v>50</v>
      </c>
      <c r="G71" s="9" t="s">
        <v>51</v>
      </c>
      <c r="H71" s="9" t="s">
        <v>35</v>
      </c>
      <c r="I71" s="9" t="s">
        <v>40</v>
      </c>
      <c r="K71" s="13">
        <v>1</v>
      </c>
      <c r="L71" s="13"/>
      <c r="CM71" s="9">
        <v>3538</v>
      </c>
    </row>
    <row r="72" spans="1:91" s="9" customFormat="1" ht="12" x14ac:dyDescent="0.2">
      <c r="A72" s="9">
        <v>308</v>
      </c>
      <c r="B72" s="9">
        <v>71</v>
      </c>
      <c r="C72" s="9" t="s">
        <v>49</v>
      </c>
      <c r="D72" s="9" t="s">
        <v>145</v>
      </c>
      <c r="F72" s="9" t="s">
        <v>50</v>
      </c>
      <c r="G72" s="9" t="s">
        <v>51</v>
      </c>
      <c r="H72" s="9" t="s">
        <v>88</v>
      </c>
      <c r="I72" s="9" t="s">
        <v>40</v>
      </c>
      <c r="K72" s="13">
        <v>1</v>
      </c>
      <c r="L72" s="13"/>
      <c r="CM72" s="9">
        <v>2448</v>
      </c>
    </row>
    <row r="73" spans="1:91" s="9" customFormat="1" ht="12" x14ac:dyDescent="0.2">
      <c r="A73" s="9">
        <v>309</v>
      </c>
      <c r="B73" s="9">
        <v>71</v>
      </c>
      <c r="C73" s="9" t="s">
        <v>49</v>
      </c>
      <c r="D73" s="9" t="s">
        <v>145</v>
      </c>
      <c r="F73" s="9" t="s">
        <v>50</v>
      </c>
      <c r="G73" s="9" t="s">
        <v>51</v>
      </c>
      <c r="H73" s="9" t="s">
        <v>58</v>
      </c>
      <c r="I73" s="9" t="s">
        <v>40</v>
      </c>
      <c r="K73" s="13">
        <v>1</v>
      </c>
      <c r="L73" s="13"/>
      <c r="CM73" s="9">
        <v>3057</v>
      </c>
    </row>
    <row r="74" spans="1:91" s="9" customFormat="1" ht="12" x14ac:dyDescent="0.2">
      <c r="A74" s="9">
        <v>310</v>
      </c>
      <c r="B74" s="9">
        <v>71</v>
      </c>
      <c r="C74" s="9" t="s">
        <v>49</v>
      </c>
      <c r="D74" s="9" t="s">
        <v>145</v>
      </c>
      <c r="F74" s="9" t="s">
        <v>50</v>
      </c>
      <c r="G74" s="9" t="s">
        <v>51</v>
      </c>
      <c r="H74" s="9" t="s">
        <v>90</v>
      </c>
      <c r="I74" s="9" t="s">
        <v>40</v>
      </c>
      <c r="K74" s="13">
        <v>1</v>
      </c>
      <c r="L74" s="13"/>
      <c r="CM74" s="9">
        <v>4192</v>
      </c>
    </row>
    <row r="75" spans="1:91" s="9" customFormat="1" ht="12" x14ac:dyDescent="0.2">
      <c r="A75" s="9">
        <v>311</v>
      </c>
      <c r="B75" s="9">
        <v>71</v>
      </c>
      <c r="C75" s="9" t="s">
        <v>49</v>
      </c>
      <c r="D75" s="9" t="s">
        <v>145</v>
      </c>
      <c r="F75" s="9" t="s">
        <v>50</v>
      </c>
      <c r="G75" s="9" t="s">
        <v>51</v>
      </c>
      <c r="H75" s="9" t="s">
        <v>83</v>
      </c>
      <c r="I75" s="9" t="s">
        <v>438</v>
      </c>
      <c r="K75" s="13">
        <v>1</v>
      </c>
      <c r="L75" s="13"/>
      <c r="CM75" s="9">
        <v>6936</v>
      </c>
    </row>
    <row r="76" spans="1:91" s="9" customFormat="1" ht="12" x14ac:dyDescent="0.2">
      <c r="A76" s="9">
        <v>312</v>
      </c>
      <c r="B76" s="9">
        <v>71</v>
      </c>
      <c r="C76" s="9" t="s">
        <v>49</v>
      </c>
      <c r="D76" s="9" t="s">
        <v>145</v>
      </c>
      <c r="F76" s="9" t="s">
        <v>50</v>
      </c>
      <c r="G76" s="9" t="s">
        <v>52</v>
      </c>
      <c r="H76" s="9" t="s">
        <v>98</v>
      </c>
      <c r="I76" s="9" t="s">
        <v>99</v>
      </c>
      <c r="J76" s="9" t="s">
        <v>40</v>
      </c>
      <c r="K76" s="13">
        <v>0</v>
      </c>
      <c r="L76" s="13"/>
      <c r="CM76" s="9">
        <v>4325</v>
      </c>
    </row>
    <row r="77" spans="1:91" s="9" customFormat="1" ht="12" x14ac:dyDescent="0.2">
      <c r="A77" s="9">
        <v>313</v>
      </c>
      <c r="B77" s="9">
        <v>71</v>
      </c>
      <c r="C77" s="9" t="s">
        <v>49</v>
      </c>
      <c r="D77" s="9" t="s">
        <v>145</v>
      </c>
      <c r="F77" s="9" t="s">
        <v>50</v>
      </c>
      <c r="G77" s="9" t="s">
        <v>52</v>
      </c>
      <c r="H77" s="9" t="s">
        <v>35</v>
      </c>
      <c r="I77" s="9" t="s">
        <v>40</v>
      </c>
      <c r="K77" s="13">
        <v>0</v>
      </c>
      <c r="L77" s="13"/>
      <c r="CM77" s="9">
        <v>3889</v>
      </c>
    </row>
    <row r="78" spans="1:91" s="9" customFormat="1" ht="12" x14ac:dyDescent="0.2">
      <c r="A78" s="9">
        <v>314</v>
      </c>
      <c r="B78" s="9">
        <v>71</v>
      </c>
      <c r="C78" s="9" t="s">
        <v>49</v>
      </c>
      <c r="D78" s="9" t="s">
        <v>145</v>
      </c>
      <c r="F78" s="9" t="s">
        <v>50</v>
      </c>
      <c r="G78" s="9" t="s">
        <v>52</v>
      </c>
      <c r="H78" s="9" t="s">
        <v>88</v>
      </c>
      <c r="I78" s="9" t="s">
        <v>40</v>
      </c>
      <c r="K78" s="13">
        <v>0</v>
      </c>
      <c r="L78" s="13"/>
      <c r="CM78" s="9">
        <v>1801</v>
      </c>
    </row>
    <row r="79" spans="1:91" s="9" customFormat="1" ht="12" x14ac:dyDescent="0.2">
      <c r="A79" s="9">
        <v>315</v>
      </c>
      <c r="B79" s="9">
        <v>71</v>
      </c>
      <c r="C79" s="9" t="s">
        <v>49</v>
      </c>
      <c r="D79" s="9" t="s">
        <v>145</v>
      </c>
      <c r="F79" s="9" t="s">
        <v>50</v>
      </c>
      <c r="G79" s="9" t="s">
        <v>52</v>
      </c>
      <c r="H79" s="9" t="s">
        <v>58</v>
      </c>
      <c r="I79" s="9" t="s">
        <v>40</v>
      </c>
      <c r="K79" s="13">
        <v>0</v>
      </c>
      <c r="L79" s="13"/>
      <c r="CM79" s="9">
        <v>2708</v>
      </c>
    </row>
    <row r="80" spans="1:91" s="9" customFormat="1" ht="12" x14ac:dyDescent="0.2">
      <c r="A80" s="9">
        <v>316</v>
      </c>
      <c r="B80" s="9">
        <v>71</v>
      </c>
      <c r="C80" s="9" t="s">
        <v>49</v>
      </c>
      <c r="D80" s="9" t="s">
        <v>145</v>
      </c>
      <c r="F80" s="9" t="s">
        <v>50</v>
      </c>
      <c r="G80" s="9" t="s">
        <v>52</v>
      </c>
      <c r="H80" s="9" t="s">
        <v>90</v>
      </c>
      <c r="I80" s="9" t="s">
        <v>40</v>
      </c>
      <c r="K80" s="13">
        <v>0</v>
      </c>
      <c r="L80" s="13"/>
      <c r="CM80" s="9">
        <v>3469</v>
      </c>
    </row>
    <row r="81" spans="1:101" s="9" customFormat="1" ht="12" x14ac:dyDescent="0.2">
      <c r="A81" s="9">
        <v>317</v>
      </c>
      <c r="B81" s="9">
        <v>71</v>
      </c>
      <c r="C81" s="9" t="s">
        <v>49</v>
      </c>
      <c r="D81" s="9" t="s">
        <v>145</v>
      </c>
      <c r="F81" s="9" t="s">
        <v>50</v>
      </c>
      <c r="G81" s="9" t="s">
        <v>52</v>
      </c>
      <c r="H81" s="9" t="s">
        <v>83</v>
      </c>
      <c r="I81" s="9" t="s">
        <v>84</v>
      </c>
      <c r="K81" s="13">
        <v>0</v>
      </c>
      <c r="L81" s="13"/>
      <c r="CM81" s="9">
        <v>8013</v>
      </c>
    </row>
    <row r="82" spans="1:101" s="9" customFormat="1" ht="12" x14ac:dyDescent="0.2">
      <c r="A82" s="9">
        <v>335</v>
      </c>
      <c r="B82" s="9">
        <v>73</v>
      </c>
      <c r="C82" s="9" t="s">
        <v>151</v>
      </c>
      <c r="D82" s="9" t="s">
        <v>147</v>
      </c>
      <c r="F82" s="9" t="s">
        <v>149</v>
      </c>
      <c r="G82" s="9" t="s">
        <v>150</v>
      </c>
      <c r="H82" s="9" t="s">
        <v>58</v>
      </c>
      <c r="I82" s="9" t="s">
        <v>63</v>
      </c>
      <c r="K82" s="13">
        <v>1</v>
      </c>
      <c r="L82" s="13"/>
      <c r="M82" s="9">
        <v>2592</v>
      </c>
      <c r="CM82" s="9">
        <v>1496</v>
      </c>
      <c r="CQ82" s="9" t="s">
        <v>154</v>
      </c>
      <c r="CS82" s="9">
        <v>289</v>
      </c>
      <c r="CW82" s="9" t="s">
        <v>154</v>
      </c>
    </row>
    <row r="83" spans="1:101" s="9" customFormat="1" ht="12" x14ac:dyDescent="0.2">
      <c r="A83" s="9">
        <v>336</v>
      </c>
      <c r="B83" s="9">
        <v>73</v>
      </c>
      <c r="C83" s="9" t="s">
        <v>151</v>
      </c>
      <c r="D83" s="9" t="s">
        <v>147</v>
      </c>
      <c r="F83" s="9" t="s">
        <v>149</v>
      </c>
      <c r="G83" s="9" t="s">
        <v>150</v>
      </c>
      <c r="H83" s="9" t="s">
        <v>58</v>
      </c>
      <c r="I83" s="9" t="s">
        <v>63</v>
      </c>
      <c r="K83" s="13"/>
      <c r="L83" s="13"/>
      <c r="CM83" s="9">
        <v>1632</v>
      </c>
      <c r="CQ83" s="9" t="s">
        <v>155</v>
      </c>
      <c r="CS83" s="9">
        <v>357</v>
      </c>
      <c r="CW83" s="9" t="s">
        <v>155</v>
      </c>
    </row>
    <row r="84" spans="1:101" s="9" customFormat="1" ht="12" x14ac:dyDescent="0.2">
      <c r="A84" s="9">
        <v>337</v>
      </c>
      <c r="B84" s="9">
        <v>73</v>
      </c>
      <c r="C84" s="9" t="s">
        <v>151</v>
      </c>
      <c r="D84" s="9" t="s">
        <v>147</v>
      </c>
      <c r="F84" s="9" t="s">
        <v>149</v>
      </c>
      <c r="G84" s="9" t="s">
        <v>150</v>
      </c>
      <c r="H84" s="9" t="s">
        <v>153</v>
      </c>
      <c r="I84" s="9" t="s">
        <v>63</v>
      </c>
      <c r="K84" s="13"/>
      <c r="L84" s="13"/>
      <c r="CM84" s="9">
        <v>1066</v>
      </c>
      <c r="CQ84" s="9" t="s">
        <v>154</v>
      </c>
      <c r="CS84" s="9">
        <v>403</v>
      </c>
      <c r="CW84" s="9" t="s">
        <v>154</v>
      </c>
    </row>
    <row r="85" spans="1:101" s="9" customFormat="1" ht="12" x14ac:dyDescent="0.2">
      <c r="A85" s="9">
        <v>338</v>
      </c>
      <c r="B85" s="9">
        <v>73</v>
      </c>
      <c r="C85" s="9" t="s">
        <v>151</v>
      </c>
      <c r="D85" s="9" t="s">
        <v>147</v>
      </c>
      <c r="E85" s="9" t="s">
        <v>148</v>
      </c>
      <c r="F85" s="9" t="s">
        <v>149</v>
      </c>
      <c r="G85" s="9" t="s">
        <v>150</v>
      </c>
      <c r="H85" s="9" t="s">
        <v>153</v>
      </c>
      <c r="I85" s="9" t="s">
        <v>63</v>
      </c>
      <c r="K85" s="13"/>
      <c r="L85" s="13"/>
      <c r="CM85" s="9">
        <v>1194</v>
      </c>
      <c r="CQ85" s="9" t="s">
        <v>155</v>
      </c>
      <c r="CS85" s="9">
        <v>349</v>
      </c>
      <c r="CW85" s="9" t="s">
        <v>155</v>
      </c>
    </row>
    <row r="86" spans="1:101" s="9" customFormat="1" ht="12" x14ac:dyDescent="0.2">
      <c r="A86" s="9">
        <v>339</v>
      </c>
      <c r="B86" s="9">
        <v>73</v>
      </c>
      <c r="C86" s="9" t="s">
        <v>151</v>
      </c>
      <c r="D86" s="9" t="s">
        <v>147</v>
      </c>
      <c r="F86" s="9" t="s">
        <v>149</v>
      </c>
      <c r="G86" s="9" t="s">
        <v>150</v>
      </c>
      <c r="H86" s="9" t="s">
        <v>152</v>
      </c>
      <c r="I86" s="9" t="s">
        <v>63</v>
      </c>
      <c r="K86" s="13"/>
      <c r="L86" s="13"/>
      <c r="CM86" s="9">
        <v>2411</v>
      </c>
      <c r="CQ86" s="9" t="s">
        <v>154</v>
      </c>
      <c r="CS86" s="9">
        <v>689</v>
      </c>
      <c r="CW86" s="9" t="s">
        <v>154</v>
      </c>
    </row>
    <row r="87" spans="1:101" s="9" customFormat="1" ht="12" x14ac:dyDescent="0.2">
      <c r="A87" s="9">
        <v>340</v>
      </c>
      <c r="B87" s="9">
        <v>73</v>
      </c>
      <c r="C87" s="9" t="s">
        <v>151</v>
      </c>
      <c r="D87" s="9" t="s">
        <v>147</v>
      </c>
      <c r="F87" s="9" t="s">
        <v>149</v>
      </c>
      <c r="G87" s="9" t="s">
        <v>150</v>
      </c>
      <c r="H87" s="9" t="s">
        <v>152</v>
      </c>
      <c r="I87" s="9" t="s">
        <v>63</v>
      </c>
      <c r="K87" s="13"/>
      <c r="L87" s="13"/>
      <c r="CM87" s="9">
        <v>2869</v>
      </c>
      <c r="CQ87" s="9" t="s">
        <v>155</v>
      </c>
      <c r="CS87" s="9">
        <v>1290</v>
      </c>
      <c r="CW87" s="9" t="s">
        <v>155</v>
      </c>
    </row>
    <row r="88" spans="1:101" s="9" customFormat="1" ht="12" x14ac:dyDescent="0.2">
      <c r="A88" s="9">
        <v>341</v>
      </c>
      <c r="B88" s="9">
        <v>73</v>
      </c>
      <c r="C88" s="9" t="s">
        <v>151</v>
      </c>
      <c r="D88" s="9" t="s">
        <v>147</v>
      </c>
      <c r="F88" s="9" t="s">
        <v>149</v>
      </c>
      <c r="G88" s="9" t="s">
        <v>150</v>
      </c>
      <c r="H88" s="9" t="s">
        <v>58</v>
      </c>
      <c r="I88" s="9" t="s">
        <v>63</v>
      </c>
      <c r="K88" s="13">
        <v>1</v>
      </c>
      <c r="L88" s="13"/>
      <c r="CM88" s="9">
        <v>329</v>
      </c>
      <c r="CQ88" s="9" t="s">
        <v>154</v>
      </c>
      <c r="CS88" s="9">
        <v>500</v>
      </c>
      <c r="CW88" s="9" t="s">
        <v>154</v>
      </c>
    </row>
    <row r="89" spans="1:101" s="9" customFormat="1" ht="12" x14ac:dyDescent="0.2">
      <c r="A89" s="9">
        <v>342</v>
      </c>
      <c r="B89" s="9">
        <v>73</v>
      </c>
      <c r="C89" s="9" t="s">
        <v>151</v>
      </c>
      <c r="D89" s="9" t="s">
        <v>147</v>
      </c>
      <c r="F89" s="9" t="s">
        <v>149</v>
      </c>
      <c r="G89" s="9" t="s">
        <v>150</v>
      </c>
      <c r="H89" s="9" t="s">
        <v>58</v>
      </c>
      <c r="I89" s="9" t="s">
        <v>63</v>
      </c>
      <c r="K89" s="13"/>
      <c r="L89" s="13"/>
      <c r="CM89" s="9">
        <v>329</v>
      </c>
      <c r="CQ89" s="9" t="s">
        <v>155</v>
      </c>
      <c r="CS89" s="9">
        <v>541</v>
      </c>
      <c r="CW89" s="9" t="s">
        <v>155</v>
      </c>
    </row>
    <row r="90" spans="1:101" s="9" customFormat="1" ht="12" x14ac:dyDescent="0.2">
      <c r="A90" s="9">
        <v>343</v>
      </c>
      <c r="B90" s="9">
        <v>73</v>
      </c>
      <c r="C90" s="9" t="s">
        <v>151</v>
      </c>
      <c r="D90" s="9" t="s">
        <v>147</v>
      </c>
      <c r="F90" s="9" t="s">
        <v>149</v>
      </c>
      <c r="G90" s="9" t="s">
        <v>150</v>
      </c>
      <c r="H90" s="9" t="s">
        <v>153</v>
      </c>
      <c r="I90" s="9" t="s">
        <v>63</v>
      </c>
      <c r="K90" s="13"/>
      <c r="L90" s="13"/>
      <c r="CM90" s="9">
        <v>555</v>
      </c>
      <c r="CQ90" s="9" t="s">
        <v>154</v>
      </c>
      <c r="CS90" s="9">
        <v>406</v>
      </c>
      <c r="CW90" s="9" t="s">
        <v>154</v>
      </c>
    </row>
    <row r="91" spans="1:101" s="9" customFormat="1" ht="12" x14ac:dyDescent="0.2">
      <c r="A91" s="9">
        <v>344</v>
      </c>
      <c r="B91" s="9">
        <v>73</v>
      </c>
      <c r="C91" s="9" t="s">
        <v>151</v>
      </c>
      <c r="D91" s="9" t="s">
        <v>147</v>
      </c>
      <c r="F91" s="9" t="s">
        <v>149</v>
      </c>
      <c r="G91" s="9" t="s">
        <v>150</v>
      </c>
      <c r="H91" s="9" t="s">
        <v>153</v>
      </c>
      <c r="I91" s="9" t="s">
        <v>63</v>
      </c>
      <c r="K91" s="13"/>
      <c r="L91" s="13"/>
      <c r="CM91" s="9">
        <v>555</v>
      </c>
      <c r="CQ91" s="9" t="s">
        <v>155</v>
      </c>
      <c r="CS91" s="9">
        <v>657</v>
      </c>
      <c r="CW91" s="9" t="s">
        <v>155</v>
      </c>
    </row>
    <row r="92" spans="1:101" s="9" customFormat="1" ht="12" x14ac:dyDescent="0.2">
      <c r="A92" s="9">
        <v>345</v>
      </c>
      <c r="B92" s="9">
        <v>73</v>
      </c>
      <c r="C92" s="9" t="s">
        <v>151</v>
      </c>
      <c r="D92" s="9" t="s">
        <v>147</v>
      </c>
      <c r="F92" s="9" t="s">
        <v>149</v>
      </c>
      <c r="G92" s="9" t="s">
        <v>150</v>
      </c>
      <c r="H92" s="9" t="s">
        <v>152</v>
      </c>
      <c r="I92" s="9" t="s">
        <v>63</v>
      </c>
      <c r="K92" s="13"/>
      <c r="L92" s="13"/>
      <c r="CM92" s="9">
        <v>774</v>
      </c>
      <c r="CQ92" s="9" t="s">
        <v>154</v>
      </c>
      <c r="CS92" s="9">
        <v>63</v>
      </c>
      <c r="CW92" s="9" t="s">
        <v>154</v>
      </c>
    </row>
    <row r="93" spans="1:101" s="9" customFormat="1" ht="12" x14ac:dyDescent="0.2">
      <c r="A93" s="9">
        <v>346</v>
      </c>
      <c r="B93" s="9">
        <v>73</v>
      </c>
      <c r="C93" s="9" t="s">
        <v>151</v>
      </c>
      <c r="D93" s="9" t="s">
        <v>147</v>
      </c>
      <c r="F93" s="9" t="s">
        <v>149</v>
      </c>
      <c r="G93" s="9" t="s">
        <v>150</v>
      </c>
      <c r="H93" s="9" t="s">
        <v>152</v>
      </c>
      <c r="I93" s="9" t="s">
        <v>63</v>
      </c>
      <c r="K93" s="13"/>
      <c r="L93" s="13"/>
      <c r="CM93" s="9">
        <v>774</v>
      </c>
      <c r="CQ93" s="9" t="s">
        <v>155</v>
      </c>
      <c r="CS93" s="9">
        <v>667</v>
      </c>
      <c r="CW93" s="9" t="s">
        <v>155</v>
      </c>
    </row>
    <row r="94" spans="1:101" s="9" customFormat="1" ht="12" x14ac:dyDescent="0.2">
      <c r="A94" s="9">
        <v>347</v>
      </c>
      <c r="B94" s="9">
        <v>73</v>
      </c>
      <c r="C94" s="9" t="s">
        <v>151</v>
      </c>
      <c r="D94" s="9" t="s">
        <v>147</v>
      </c>
      <c r="F94" s="9" t="s">
        <v>149</v>
      </c>
      <c r="G94" s="9" t="s">
        <v>150</v>
      </c>
      <c r="H94" s="9" t="s">
        <v>58</v>
      </c>
      <c r="I94" s="9" t="s">
        <v>63</v>
      </c>
      <c r="K94" s="13">
        <v>1</v>
      </c>
      <c r="L94" s="13"/>
      <c r="CM94" s="9">
        <v>1339</v>
      </c>
      <c r="CQ94" s="9" t="s">
        <v>154</v>
      </c>
      <c r="CS94" s="9">
        <v>420</v>
      </c>
      <c r="CW94" s="9" t="s">
        <v>154</v>
      </c>
    </row>
    <row r="95" spans="1:101" s="9" customFormat="1" ht="12" x14ac:dyDescent="0.2">
      <c r="A95" s="9">
        <v>348</v>
      </c>
      <c r="B95" s="9">
        <v>73</v>
      </c>
      <c r="C95" s="9" t="s">
        <v>151</v>
      </c>
      <c r="D95" s="9" t="s">
        <v>147</v>
      </c>
      <c r="F95" s="9" t="s">
        <v>149</v>
      </c>
      <c r="G95" s="9" t="s">
        <v>150</v>
      </c>
      <c r="H95" s="9" t="s">
        <v>58</v>
      </c>
      <c r="I95" s="9" t="s">
        <v>63</v>
      </c>
      <c r="K95" s="13"/>
      <c r="L95" s="13"/>
      <c r="CM95" s="9">
        <v>1441</v>
      </c>
      <c r="CQ95" s="9" t="s">
        <v>155</v>
      </c>
      <c r="CS95" s="9">
        <v>580</v>
      </c>
      <c r="CW95" s="9" t="s">
        <v>155</v>
      </c>
    </row>
    <row r="96" spans="1:101" s="9" customFormat="1" ht="12" x14ac:dyDescent="0.2">
      <c r="A96" s="9">
        <v>349</v>
      </c>
      <c r="B96" s="9">
        <v>73</v>
      </c>
      <c r="C96" s="9" t="s">
        <v>151</v>
      </c>
      <c r="D96" s="9" t="s">
        <v>147</v>
      </c>
      <c r="F96" s="9" t="s">
        <v>149</v>
      </c>
      <c r="G96" s="9" t="s">
        <v>150</v>
      </c>
      <c r="H96" s="9" t="s">
        <v>153</v>
      </c>
      <c r="I96" s="9" t="s">
        <v>63</v>
      </c>
      <c r="K96" s="13"/>
      <c r="L96" s="13"/>
      <c r="CM96" s="9">
        <v>885</v>
      </c>
      <c r="CQ96" s="9" t="s">
        <v>154</v>
      </c>
      <c r="CS96" s="9">
        <v>373</v>
      </c>
      <c r="CW96" s="9" t="s">
        <v>154</v>
      </c>
    </row>
    <row r="97" spans="1:101" s="9" customFormat="1" ht="12" x14ac:dyDescent="0.2">
      <c r="A97" s="9">
        <v>350</v>
      </c>
      <c r="B97" s="9">
        <v>73</v>
      </c>
      <c r="C97" s="9" t="s">
        <v>151</v>
      </c>
      <c r="D97" s="9" t="s">
        <v>147</v>
      </c>
      <c r="F97" s="9" t="s">
        <v>149</v>
      </c>
      <c r="G97" s="9" t="s">
        <v>150</v>
      </c>
      <c r="H97" s="9" t="s">
        <v>153</v>
      </c>
      <c r="I97" s="9" t="s">
        <v>63</v>
      </c>
      <c r="K97" s="13"/>
      <c r="L97" s="13"/>
      <c r="CM97" s="9">
        <v>974</v>
      </c>
      <c r="CQ97" s="9" t="s">
        <v>155</v>
      </c>
      <c r="CS97" s="9">
        <v>717</v>
      </c>
      <c r="CW97" s="9" t="s">
        <v>155</v>
      </c>
    </row>
    <row r="98" spans="1:101" s="9" customFormat="1" ht="12" x14ac:dyDescent="0.2">
      <c r="A98" s="9">
        <v>351</v>
      </c>
      <c r="B98" s="9">
        <v>73</v>
      </c>
      <c r="C98" s="9" t="s">
        <v>151</v>
      </c>
      <c r="D98" s="9" t="s">
        <v>147</v>
      </c>
      <c r="F98" s="9" t="s">
        <v>149</v>
      </c>
      <c r="G98" s="9" t="s">
        <v>150</v>
      </c>
      <c r="H98" s="9" t="s">
        <v>152</v>
      </c>
      <c r="I98" s="9" t="s">
        <v>63</v>
      </c>
      <c r="K98" s="13"/>
      <c r="L98" s="13"/>
      <c r="CM98" s="9">
        <v>1614</v>
      </c>
      <c r="CQ98" s="9" t="s">
        <v>154</v>
      </c>
      <c r="CS98" s="9">
        <v>698</v>
      </c>
      <c r="CW98" s="9" t="s">
        <v>154</v>
      </c>
    </row>
    <row r="99" spans="1:101" s="9" customFormat="1" ht="12" x14ac:dyDescent="0.2">
      <c r="A99" s="9">
        <v>352</v>
      </c>
      <c r="B99" s="9">
        <v>73</v>
      </c>
      <c r="C99" s="9" t="s">
        <v>151</v>
      </c>
      <c r="D99" s="9" t="s">
        <v>147</v>
      </c>
      <c r="F99" s="9" t="s">
        <v>149</v>
      </c>
      <c r="G99" s="9" t="s">
        <v>150</v>
      </c>
      <c r="H99" s="9" t="s">
        <v>152</v>
      </c>
      <c r="I99" s="9" t="s">
        <v>63</v>
      </c>
      <c r="K99" s="13"/>
      <c r="L99" s="13"/>
      <c r="CM99" s="9">
        <v>1939</v>
      </c>
      <c r="CQ99" s="9" t="s">
        <v>155</v>
      </c>
      <c r="CS99" s="9">
        <v>1334</v>
      </c>
      <c r="CW99" s="9" t="s">
        <v>155</v>
      </c>
    </row>
    <row r="100" spans="1:101" s="9" customFormat="1" ht="12" x14ac:dyDescent="0.2">
      <c r="A100" s="9">
        <v>353</v>
      </c>
      <c r="B100" s="9">
        <v>73</v>
      </c>
      <c r="C100" s="9" t="s">
        <v>151</v>
      </c>
      <c r="D100" s="9" t="s">
        <v>147</v>
      </c>
      <c r="F100" s="9" t="s">
        <v>149</v>
      </c>
      <c r="G100" s="9" t="s">
        <v>150</v>
      </c>
      <c r="H100" s="9" t="s">
        <v>58</v>
      </c>
      <c r="I100" s="9" t="s">
        <v>63</v>
      </c>
      <c r="K100" s="13">
        <v>1</v>
      </c>
      <c r="L100" s="13"/>
      <c r="CM100" s="9">
        <v>1384</v>
      </c>
      <c r="CQ100" s="9" t="s">
        <v>154</v>
      </c>
      <c r="CS100" s="9">
        <v>506</v>
      </c>
      <c r="CW100" s="9" t="s">
        <v>154</v>
      </c>
    </row>
    <row r="101" spans="1:101" s="9" customFormat="1" ht="12" x14ac:dyDescent="0.2">
      <c r="A101" s="9">
        <v>354</v>
      </c>
      <c r="B101" s="9">
        <v>73</v>
      </c>
      <c r="C101" s="9" t="s">
        <v>151</v>
      </c>
      <c r="D101" s="9" t="s">
        <v>147</v>
      </c>
      <c r="F101" s="9" t="s">
        <v>149</v>
      </c>
      <c r="G101" s="9" t="s">
        <v>150</v>
      </c>
      <c r="H101" s="9" t="s">
        <v>58</v>
      </c>
      <c r="I101" s="9" t="s">
        <v>63</v>
      </c>
      <c r="K101" s="13"/>
      <c r="L101" s="13"/>
      <c r="CM101" s="9">
        <v>1472</v>
      </c>
      <c r="CQ101" s="9" t="s">
        <v>155</v>
      </c>
      <c r="CS101" s="9">
        <v>635</v>
      </c>
      <c r="CW101" s="9" t="s">
        <v>155</v>
      </c>
    </row>
    <row r="102" spans="1:101" s="9" customFormat="1" ht="12" x14ac:dyDescent="0.2">
      <c r="A102" s="9">
        <v>355</v>
      </c>
      <c r="B102" s="9">
        <v>73</v>
      </c>
      <c r="C102" s="9" t="s">
        <v>151</v>
      </c>
      <c r="D102" s="9" t="s">
        <v>147</v>
      </c>
      <c r="F102" s="9" t="s">
        <v>149</v>
      </c>
      <c r="G102" s="9" t="s">
        <v>150</v>
      </c>
      <c r="H102" s="9" t="s">
        <v>153</v>
      </c>
      <c r="I102" s="9" t="s">
        <v>63</v>
      </c>
      <c r="K102" s="13"/>
      <c r="L102" s="13"/>
      <c r="CM102" s="9">
        <v>1208</v>
      </c>
      <c r="CQ102" s="9" t="s">
        <v>154</v>
      </c>
      <c r="CS102" s="9">
        <v>373</v>
      </c>
      <c r="CW102" s="9" t="s">
        <v>154</v>
      </c>
    </row>
    <row r="103" spans="1:101" s="9" customFormat="1" ht="12" x14ac:dyDescent="0.2">
      <c r="A103" s="9">
        <v>356</v>
      </c>
      <c r="B103" s="9">
        <v>73</v>
      </c>
      <c r="C103" s="9" t="s">
        <v>151</v>
      </c>
      <c r="D103" s="9" t="s">
        <v>147</v>
      </c>
      <c r="F103" s="9" t="s">
        <v>149</v>
      </c>
      <c r="G103" s="9" t="s">
        <v>150</v>
      </c>
      <c r="H103" s="9" t="s">
        <v>153</v>
      </c>
      <c r="I103" s="9" t="s">
        <v>63</v>
      </c>
      <c r="K103" s="13"/>
      <c r="L103" s="13"/>
      <c r="CM103" s="9">
        <v>1323</v>
      </c>
      <c r="CQ103" s="9" t="s">
        <v>155</v>
      </c>
      <c r="CS103" s="9">
        <v>390</v>
      </c>
      <c r="CW103" s="9" t="s">
        <v>155</v>
      </c>
    </row>
    <row r="104" spans="1:101" s="9" customFormat="1" ht="12" x14ac:dyDescent="0.2">
      <c r="A104" s="9">
        <v>357</v>
      </c>
      <c r="B104" s="9">
        <v>73</v>
      </c>
      <c r="C104" s="9" t="s">
        <v>151</v>
      </c>
      <c r="D104" s="9" t="s">
        <v>147</v>
      </c>
      <c r="F104" s="9" t="s">
        <v>149</v>
      </c>
      <c r="G104" s="9" t="s">
        <v>150</v>
      </c>
      <c r="H104" s="9" t="s">
        <v>152</v>
      </c>
      <c r="I104" s="9" t="s">
        <v>63</v>
      </c>
      <c r="K104" s="13"/>
      <c r="L104" s="13"/>
      <c r="CM104" s="9">
        <v>1799</v>
      </c>
      <c r="CQ104" s="9" t="s">
        <v>154</v>
      </c>
      <c r="CS104" s="9">
        <v>705</v>
      </c>
      <c r="CW104" s="9" t="s">
        <v>154</v>
      </c>
    </row>
    <row r="105" spans="1:101" s="9" customFormat="1" ht="12" x14ac:dyDescent="0.2">
      <c r="A105" s="9">
        <v>358</v>
      </c>
      <c r="B105" s="9">
        <v>73</v>
      </c>
      <c r="C105" s="9" t="s">
        <v>151</v>
      </c>
      <c r="D105" s="9" t="s">
        <v>147</v>
      </c>
      <c r="F105" s="9" t="s">
        <v>149</v>
      </c>
      <c r="G105" s="9" t="s">
        <v>150</v>
      </c>
      <c r="H105" s="9" t="s">
        <v>152</v>
      </c>
      <c r="I105" s="9" t="s">
        <v>63</v>
      </c>
      <c r="K105" s="13"/>
      <c r="L105" s="13"/>
      <c r="CM105" s="9">
        <v>1986</v>
      </c>
      <c r="CQ105" s="9" t="s">
        <v>155</v>
      </c>
      <c r="CS105" s="9">
        <v>1025</v>
      </c>
      <c r="CW105" s="9" t="s">
        <v>155</v>
      </c>
    </row>
    <row r="106" spans="1:101" s="9" customFormat="1" ht="12" x14ac:dyDescent="0.2">
      <c r="A106" s="9">
        <v>359</v>
      </c>
      <c r="B106" s="9">
        <v>73</v>
      </c>
      <c r="C106" s="9" t="s">
        <v>151</v>
      </c>
      <c r="D106" s="9" t="s">
        <v>147</v>
      </c>
      <c r="F106" s="9" t="s">
        <v>149</v>
      </c>
      <c r="G106" s="9" t="s">
        <v>150</v>
      </c>
      <c r="H106" s="9" t="s">
        <v>58</v>
      </c>
      <c r="I106" s="9" t="s">
        <v>63</v>
      </c>
      <c r="K106" s="13">
        <v>1</v>
      </c>
      <c r="L106" s="13"/>
      <c r="CM106" s="9">
        <v>315</v>
      </c>
      <c r="CQ106" s="9" t="s">
        <v>154</v>
      </c>
      <c r="CS106" s="9">
        <v>360</v>
      </c>
      <c r="CW106" s="9" t="s">
        <v>154</v>
      </c>
    </row>
    <row r="107" spans="1:101" s="9" customFormat="1" ht="12" x14ac:dyDescent="0.2">
      <c r="A107" s="9">
        <v>360</v>
      </c>
      <c r="B107" s="9">
        <v>73</v>
      </c>
      <c r="C107" s="9" t="s">
        <v>151</v>
      </c>
      <c r="D107" s="9" t="s">
        <v>147</v>
      </c>
      <c r="F107" s="9" t="s">
        <v>149</v>
      </c>
      <c r="G107" s="9" t="s">
        <v>150</v>
      </c>
      <c r="H107" s="9" t="s">
        <v>58</v>
      </c>
      <c r="I107" s="9" t="s">
        <v>63</v>
      </c>
      <c r="K107" s="13"/>
      <c r="L107" s="13"/>
      <c r="CM107" s="9">
        <v>727</v>
      </c>
      <c r="CQ107" s="9" t="s">
        <v>155</v>
      </c>
      <c r="CS107" s="9">
        <v>321</v>
      </c>
      <c r="CW107" s="9" t="s">
        <v>155</v>
      </c>
    </row>
    <row r="108" spans="1:101" s="9" customFormat="1" ht="12" x14ac:dyDescent="0.2">
      <c r="A108" s="9">
        <v>361</v>
      </c>
      <c r="B108" s="9">
        <v>73</v>
      </c>
      <c r="C108" s="9" t="s">
        <v>151</v>
      </c>
      <c r="D108" s="9" t="s">
        <v>147</v>
      </c>
      <c r="F108" s="9" t="s">
        <v>149</v>
      </c>
      <c r="G108" s="9" t="s">
        <v>150</v>
      </c>
      <c r="H108" s="9" t="s">
        <v>153</v>
      </c>
      <c r="I108" s="9" t="s">
        <v>63</v>
      </c>
      <c r="K108" s="13"/>
      <c r="L108" s="13"/>
      <c r="CM108" s="9">
        <v>506</v>
      </c>
      <c r="CQ108" s="9" t="s">
        <v>154</v>
      </c>
      <c r="CS108" s="9">
        <v>285</v>
      </c>
      <c r="CW108" s="9" t="s">
        <v>154</v>
      </c>
    </row>
    <row r="109" spans="1:101" s="9" customFormat="1" ht="12" x14ac:dyDescent="0.2">
      <c r="A109" s="9">
        <v>362</v>
      </c>
      <c r="B109" s="9">
        <v>73</v>
      </c>
      <c r="C109" s="9" t="s">
        <v>151</v>
      </c>
      <c r="D109" s="9" t="s">
        <v>147</v>
      </c>
      <c r="F109" s="9" t="s">
        <v>149</v>
      </c>
      <c r="G109" s="9" t="s">
        <v>150</v>
      </c>
      <c r="H109" s="9" t="s">
        <v>153</v>
      </c>
      <c r="I109" s="9" t="s">
        <v>63</v>
      </c>
      <c r="K109" s="13"/>
      <c r="L109" s="13"/>
      <c r="CM109" s="9">
        <v>623</v>
      </c>
      <c r="CQ109" s="9" t="s">
        <v>155</v>
      </c>
      <c r="CS109" s="9">
        <v>513</v>
      </c>
      <c r="CW109" s="9" t="s">
        <v>155</v>
      </c>
    </row>
    <row r="110" spans="1:101" s="9" customFormat="1" ht="12" x14ac:dyDescent="0.2">
      <c r="A110" s="9">
        <v>363</v>
      </c>
      <c r="B110" s="9">
        <v>73</v>
      </c>
      <c r="C110" s="9" t="s">
        <v>151</v>
      </c>
      <c r="D110" s="9" t="s">
        <v>147</v>
      </c>
      <c r="F110" s="9" t="s">
        <v>149</v>
      </c>
      <c r="G110" s="9" t="s">
        <v>150</v>
      </c>
      <c r="H110" s="9" t="s">
        <v>152</v>
      </c>
      <c r="I110" s="9" t="s">
        <v>63</v>
      </c>
      <c r="K110" s="13"/>
      <c r="L110" s="13"/>
      <c r="CM110" s="9">
        <v>640</v>
      </c>
      <c r="CQ110" s="9" t="s">
        <v>154</v>
      </c>
      <c r="CS110" s="9">
        <v>379</v>
      </c>
      <c r="CW110" s="9" t="s">
        <v>154</v>
      </c>
    </row>
    <row r="111" spans="1:101" s="9" customFormat="1" ht="12" x14ac:dyDescent="0.2">
      <c r="A111" s="9">
        <v>364</v>
      </c>
      <c r="B111" s="9">
        <v>73</v>
      </c>
      <c r="C111" s="9" t="s">
        <v>151</v>
      </c>
      <c r="D111" s="9" t="s">
        <v>147</v>
      </c>
      <c r="F111" s="9" t="s">
        <v>149</v>
      </c>
      <c r="G111" s="9" t="s">
        <v>150</v>
      </c>
      <c r="H111" s="9" t="s">
        <v>152</v>
      </c>
      <c r="I111" s="9" t="s">
        <v>63</v>
      </c>
      <c r="K111" s="13"/>
      <c r="L111" s="13"/>
      <c r="CM111" s="9">
        <v>719</v>
      </c>
      <c r="CQ111" s="9" t="s">
        <v>155</v>
      </c>
      <c r="CS111" s="9">
        <v>1036</v>
      </c>
      <c r="CW111" s="9" t="s">
        <v>155</v>
      </c>
    </row>
    <row r="112" spans="1:101" s="9" customFormat="1" ht="12" x14ac:dyDescent="0.2">
      <c r="A112" s="9">
        <v>365</v>
      </c>
      <c r="B112" s="9">
        <v>73</v>
      </c>
      <c r="C112" s="9" t="s">
        <v>151</v>
      </c>
      <c r="D112" s="9" t="s">
        <v>147</v>
      </c>
      <c r="F112" s="9" t="s">
        <v>149</v>
      </c>
      <c r="G112" s="9" t="s">
        <v>150</v>
      </c>
      <c r="H112" s="9" t="s">
        <v>58</v>
      </c>
      <c r="I112" s="9" t="s">
        <v>63</v>
      </c>
      <c r="K112" s="13">
        <v>1</v>
      </c>
      <c r="L112" s="13"/>
      <c r="CM112" s="9">
        <v>256</v>
      </c>
      <c r="CQ112" s="9" t="s">
        <v>154</v>
      </c>
      <c r="CS112" s="9">
        <v>352</v>
      </c>
      <c r="CW112" s="9" t="s">
        <v>154</v>
      </c>
    </row>
    <row r="113" spans="1:107" s="9" customFormat="1" ht="12" x14ac:dyDescent="0.2">
      <c r="A113" s="9">
        <v>366</v>
      </c>
      <c r="B113" s="9">
        <v>73</v>
      </c>
      <c r="C113" s="9" t="s">
        <v>151</v>
      </c>
      <c r="D113" s="9" t="s">
        <v>147</v>
      </c>
      <c r="F113" s="9" t="s">
        <v>149</v>
      </c>
      <c r="G113" s="9" t="s">
        <v>150</v>
      </c>
      <c r="H113" s="9" t="s">
        <v>58</v>
      </c>
      <c r="I113" s="9" t="s">
        <v>63</v>
      </c>
      <c r="K113" s="13"/>
      <c r="L113" s="13"/>
      <c r="CM113" s="9">
        <v>786</v>
      </c>
      <c r="CQ113" s="9" t="s">
        <v>155</v>
      </c>
      <c r="CS113" s="9">
        <v>569</v>
      </c>
      <c r="CW113" s="9" t="s">
        <v>155</v>
      </c>
    </row>
    <row r="114" spans="1:107" s="9" customFormat="1" ht="12" x14ac:dyDescent="0.2">
      <c r="A114" s="9">
        <v>367</v>
      </c>
      <c r="B114" s="9">
        <v>73</v>
      </c>
      <c r="C114" s="9" t="s">
        <v>151</v>
      </c>
      <c r="D114" s="9" t="s">
        <v>147</v>
      </c>
      <c r="F114" s="9" t="s">
        <v>149</v>
      </c>
      <c r="G114" s="9" t="s">
        <v>150</v>
      </c>
      <c r="H114" s="9" t="s">
        <v>153</v>
      </c>
      <c r="I114" s="9" t="s">
        <v>63</v>
      </c>
      <c r="K114" s="13"/>
      <c r="L114" s="13"/>
      <c r="CM114" s="9">
        <v>206</v>
      </c>
      <c r="CQ114" s="9" t="s">
        <v>154</v>
      </c>
      <c r="CS114" s="9">
        <v>346</v>
      </c>
      <c r="CW114" s="9" t="s">
        <v>154</v>
      </c>
    </row>
    <row r="115" spans="1:107" s="9" customFormat="1" ht="12" x14ac:dyDescent="0.2">
      <c r="A115" s="9">
        <v>368</v>
      </c>
      <c r="B115" s="9">
        <v>73</v>
      </c>
      <c r="C115" s="9" t="s">
        <v>151</v>
      </c>
      <c r="D115" s="9" t="s">
        <v>147</v>
      </c>
      <c r="F115" s="9" t="s">
        <v>149</v>
      </c>
      <c r="G115" s="9" t="s">
        <v>150</v>
      </c>
      <c r="H115" s="9" t="s">
        <v>153</v>
      </c>
      <c r="I115" s="9" t="s">
        <v>63</v>
      </c>
      <c r="K115" s="13"/>
      <c r="L115" s="13"/>
      <c r="CM115" s="9">
        <v>580</v>
      </c>
      <c r="CQ115" s="9" t="s">
        <v>155</v>
      </c>
      <c r="CS115" s="9">
        <v>154</v>
      </c>
      <c r="CW115" s="9" t="s">
        <v>155</v>
      </c>
    </row>
    <row r="116" spans="1:107" s="9" customFormat="1" ht="12" x14ac:dyDescent="0.2">
      <c r="A116" s="9">
        <v>369</v>
      </c>
      <c r="B116" s="9">
        <v>73</v>
      </c>
      <c r="C116" s="9" t="s">
        <v>151</v>
      </c>
      <c r="D116" s="9" t="s">
        <v>147</v>
      </c>
      <c r="F116" s="9" t="s">
        <v>149</v>
      </c>
      <c r="G116" s="9" t="s">
        <v>150</v>
      </c>
      <c r="H116" s="9" t="s">
        <v>152</v>
      </c>
      <c r="I116" s="9" t="s">
        <v>63</v>
      </c>
      <c r="K116" s="13"/>
      <c r="L116" s="13"/>
      <c r="CM116" s="9">
        <v>532</v>
      </c>
      <c r="CQ116" s="9" t="s">
        <v>154</v>
      </c>
      <c r="CS116" s="9">
        <v>409</v>
      </c>
      <c r="CW116" s="9" t="s">
        <v>154</v>
      </c>
    </row>
    <row r="117" spans="1:107" s="9" customFormat="1" ht="12" x14ac:dyDescent="0.2">
      <c r="A117" s="9">
        <v>370</v>
      </c>
      <c r="B117" s="9">
        <v>73</v>
      </c>
      <c r="C117" s="9" t="s">
        <v>151</v>
      </c>
      <c r="D117" s="9" t="s">
        <v>147</v>
      </c>
      <c r="F117" s="9" t="s">
        <v>149</v>
      </c>
      <c r="G117" s="9" t="s">
        <v>150</v>
      </c>
      <c r="H117" s="9" t="s">
        <v>152</v>
      </c>
      <c r="I117" s="9" t="s">
        <v>63</v>
      </c>
      <c r="K117" s="13"/>
      <c r="L117" s="13"/>
      <c r="CM117" s="9">
        <v>838</v>
      </c>
      <c r="CQ117" s="9" t="s">
        <v>155</v>
      </c>
      <c r="CS117" s="9">
        <v>901</v>
      </c>
      <c r="CW117" s="9" t="s">
        <v>155</v>
      </c>
    </row>
    <row r="118" spans="1:107" s="9" customFormat="1" ht="12" x14ac:dyDescent="0.2">
      <c r="A118" s="9">
        <v>386</v>
      </c>
      <c r="B118" s="9">
        <v>76</v>
      </c>
      <c r="C118" s="9" t="s">
        <v>296</v>
      </c>
      <c r="D118" s="11" t="s">
        <v>284</v>
      </c>
      <c r="E118" s="9" t="s">
        <v>295</v>
      </c>
      <c r="F118" s="9" t="s">
        <v>160</v>
      </c>
      <c r="G118" s="9" t="s">
        <v>159</v>
      </c>
      <c r="H118" s="9" t="s">
        <v>278</v>
      </c>
      <c r="I118" s="9" t="s">
        <v>90</v>
      </c>
      <c r="J118" s="9" t="s">
        <v>40</v>
      </c>
      <c r="K118" s="13"/>
      <c r="L118" s="13">
        <v>1</v>
      </c>
      <c r="P118" s="9" t="s">
        <v>28</v>
      </c>
      <c r="AO118" s="9">
        <v>126.5</v>
      </c>
      <c r="AQ118" s="9">
        <v>16.7</v>
      </c>
      <c r="AR118" s="9">
        <v>403.5</v>
      </c>
      <c r="AS118" s="9" t="s">
        <v>162</v>
      </c>
      <c r="AV118" s="9">
        <v>181.5</v>
      </c>
      <c r="AX118" s="9">
        <v>33.299999999999997</v>
      </c>
      <c r="AY118" s="9">
        <v>537</v>
      </c>
      <c r="BA118" s="9" t="s">
        <v>161</v>
      </c>
    </row>
    <row r="119" spans="1:107" s="9" customFormat="1" ht="12" x14ac:dyDescent="0.2">
      <c r="A119" s="9">
        <v>387</v>
      </c>
      <c r="B119" s="9">
        <v>77</v>
      </c>
      <c r="C119" s="9" t="s">
        <v>298</v>
      </c>
      <c r="D119" s="11" t="s">
        <v>383</v>
      </c>
      <c r="E119" s="9" t="s">
        <v>300</v>
      </c>
      <c r="F119" s="9" t="s">
        <v>233</v>
      </c>
      <c r="G119" s="9" t="s">
        <v>279</v>
      </c>
      <c r="H119" s="9" t="s">
        <v>260</v>
      </c>
      <c r="I119" s="9" t="s">
        <v>231</v>
      </c>
      <c r="J119" s="9" t="s">
        <v>40</v>
      </c>
      <c r="K119" s="13">
        <v>1</v>
      </c>
      <c r="L119" s="13">
        <v>6</v>
      </c>
      <c r="M119" s="9" t="s">
        <v>368</v>
      </c>
      <c r="N119" s="9" t="s">
        <v>362</v>
      </c>
      <c r="P119" s="9" t="s">
        <v>28</v>
      </c>
      <c r="Q119" s="9">
        <v>388</v>
      </c>
      <c r="R119" s="9">
        <v>487</v>
      </c>
      <c r="S119" s="9">
        <v>0</v>
      </c>
      <c r="T119" s="9">
        <v>1800</v>
      </c>
      <c r="U119" s="9" t="s">
        <v>169</v>
      </c>
      <c r="W119" s="9">
        <v>8.2000000000000003E-2</v>
      </c>
      <c r="X119" s="9">
        <v>7.2999999999999995E-2</v>
      </c>
      <c r="Y119" s="9">
        <v>0.01</v>
      </c>
      <c r="Z119" s="9">
        <v>0.43</v>
      </c>
      <c r="AA119" s="9" t="s">
        <v>164</v>
      </c>
      <c r="AB119" s="9" t="s">
        <v>156</v>
      </c>
      <c r="AV119" s="9">
        <v>25</v>
      </c>
      <c r="AW119" s="9">
        <v>31</v>
      </c>
      <c r="AX119" s="9">
        <v>0</v>
      </c>
      <c r="AY119" s="9">
        <v>250</v>
      </c>
      <c r="BA119" s="9" t="s">
        <v>165</v>
      </c>
      <c r="BC119" s="9">
        <v>30</v>
      </c>
      <c r="BD119" s="9">
        <v>10</v>
      </c>
      <c r="BE119" s="9">
        <v>10</v>
      </c>
      <c r="BF119" s="9">
        <v>40</v>
      </c>
      <c r="BG119" s="9" t="s">
        <v>166</v>
      </c>
      <c r="CG119" s="9">
        <v>146</v>
      </c>
      <c r="CH119" s="9">
        <v>112</v>
      </c>
      <c r="CI119" s="9">
        <v>20</v>
      </c>
      <c r="CJ119" s="9">
        <v>540</v>
      </c>
      <c r="CK119" s="9" t="s">
        <v>167</v>
      </c>
      <c r="CY119" s="9">
        <v>32.03</v>
      </c>
      <c r="CZ119" s="9">
        <v>7.17</v>
      </c>
      <c r="DA119" s="9">
        <v>24.6</v>
      </c>
      <c r="DB119" s="9">
        <v>45.6</v>
      </c>
      <c r="DC119" s="9" t="s">
        <v>168</v>
      </c>
    </row>
    <row r="120" spans="1:107" s="9" customFormat="1" ht="12" x14ac:dyDescent="0.2">
      <c r="A120" s="9">
        <v>388</v>
      </c>
      <c r="B120" s="9">
        <v>77</v>
      </c>
      <c r="C120" s="9" t="s">
        <v>298</v>
      </c>
      <c r="D120" s="11" t="s">
        <v>299</v>
      </c>
      <c r="E120" s="9" t="s">
        <v>300</v>
      </c>
      <c r="F120" s="9" t="s">
        <v>233</v>
      </c>
      <c r="G120" s="9" t="s">
        <v>279</v>
      </c>
      <c r="H120" s="9" t="s">
        <v>260</v>
      </c>
      <c r="I120" s="9" t="s">
        <v>231</v>
      </c>
      <c r="J120" s="9" t="s">
        <v>40</v>
      </c>
      <c r="K120" s="13"/>
      <c r="L120" s="13"/>
      <c r="M120" s="9" t="s">
        <v>368</v>
      </c>
      <c r="N120" s="9" t="s">
        <v>362</v>
      </c>
      <c r="P120" s="9" t="s">
        <v>28</v>
      </c>
      <c r="Q120" s="9">
        <v>438</v>
      </c>
      <c r="R120" s="9">
        <v>457</v>
      </c>
      <c r="S120" s="9">
        <v>0</v>
      </c>
      <c r="T120" s="9">
        <v>1700</v>
      </c>
      <c r="U120" s="9" t="s">
        <v>170</v>
      </c>
      <c r="W120" s="9">
        <v>6.2E-2</v>
      </c>
      <c r="X120" s="9">
        <v>6.3E-2</v>
      </c>
      <c r="Y120" s="9">
        <v>0</v>
      </c>
      <c r="Z120" s="9">
        <v>0.26</v>
      </c>
      <c r="AA120" s="9" t="s">
        <v>171</v>
      </c>
      <c r="AB120" s="9" t="s">
        <v>156</v>
      </c>
      <c r="AV120" s="9">
        <v>34</v>
      </c>
      <c r="AW120" s="9">
        <v>41</v>
      </c>
      <c r="AX120" s="9">
        <v>0</v>
      </c>
      <c r="AY120" s="9">
        <v>200</v>
      </c>
      <c r="BA120" s="9" t="s">
        <v>172</v>
      </c>
      <c r="BC120" s="9">
        <v>20</v>
      </c>
      <c r="BD120" s="9">
        <v>10</v>
      </c>
      <c r="BE120" s="9">
        <v>20</v>
      </c>
      <c r="BF120" s="9">
        <v>40</v>
      </c>
      <c r="BG120" s="9" t="s">
        <v>168</v>
      </c>
      <c r="CG120" s="9">
        <v>134</v>
      </c>
      <c r="CH120" s="9">
        <v>79</v>
      </c>
      <c r="CI120" s="9">
        <v>10</v>
      </c>
      <c r="CJ120" s="9">
        <v>300</v>
      </c>
      <c r="CK120" s="9" t="s">
        <v>173</v>
      </c>
      <c r="CY120" s="9">
        <v>27.53</v>
      </c>
      <c r="CZ120" s="9">
        <v>23.23</v>
      </c>
      <c r="DA120" s="9">
        <v>7.97</v>
      </c>
      <c r="DB120" s="9">
        <v>106</v>
      </c>
      <c r="DC120" s="9" t="s">
        <v>174</v>
      </c>
    </row>
    <row r="121" spans="1:107" s="9" customFormat="1" ht="12" x14ac:dyDescent="0.2">
      <c r="A121" s="9">
        <v>389</v>
      </c>
      <c r="B121" s="9">
        <v>77</v>
      </c>
      <c r="C121" s="9" t="s">
        <v>298</v>
      </c>
      <c r="D121" s="11" t="s">
        <v>286</v>
      </c>
      <c r="E121" s="9" t="s">
        <v>300</v>
      </c>
      <c r="F121" s="9" t="s">
        <v>233</v>
      </c>
      <c r="G121" s="9" t="s">
        <v>279</v>
      </c>
      <c r="H121" s="9" t="s">
        <v>260</v>
      </c>
      <c r="I121" s="9" t="s">
        <v>231</v>
      </c>
      <c r="J121" s="9" t="s">
        <v>40</v>
      </c>
      <c r="K121" s="13"/>
      <c r="L121" s="13"/>
      <c r="M121" s="9" t="s">
        <v>368</v>
      </c>
      <c r="N121" s="9" t="s">
        <v>362</v>
      </c>
      <c r="P121" s="9" t="s">
        <v>28</v>
      </c>
      <c r="Q121" s="9">
        <v>114</v>
      </c>
      <c r="R121" s="9">
        <v>112</v>
      </c>
      <c r="S121" s="9">
        <v>0</v>
      </c>
      <c r="T121" s="9">
        <v>300</v>
      </c>
      <c r="U121" s="9" t="s">
        <v>175</v>
      </c>
      <c r="W121" s="9">
        <v>0.06</v>
      </c>
      <c r="X121" s="9">
        <v>3.5000000000000003E-2</v>
      </c>
      <c r="Y121" s="9">
        <v>0</v>
      </c>
      <c r="Z121" s="9">
        <v>0.13</v>
      </c>
      <c r="AA121" s="9" t="s">
        <v>176</v>
      </c>
      <c r="AB121" s="9" t="s">
        <v>156</v>
      </c>
      <c r="AV121" s="9">
        <v>17</v>
      </c>
      <c r="AW121" s="9">
        <v>18</v>
      </c>
      <c r="AX121" s="9">
        <v>0</v>
      </c>
      <c r="AY121" s="9">
        <v>140</v>
      </c>
      <c r="BA121" s="9" t="s">
        <v>177</v>
      </c>
      <c r="BC121" s="9">
        <v>20</v>
      </c>
      <c r="BD121" s="9">
        <v>10</v>
      </c>
      <c r="BE121" s="9">
        <v>10</v>
      </c>
      <c r="BF121" s="9">
        <v>30</v>
      </c>
      <c r="BG121" s="9" t="s">
        <v>178</v>
      </c>
      <c r="CG121" s="9">
        <v>217</v>
      </c>
      <c r="CH121" s="9">
        <v>28</v>
      </c>
      <c r="CI121" s="9">
        <v>0</v>
      </c>
      <c r="CJ121" s="9">
        <v>740</v>
      </c>
      <c r="CK121" s="9" t="s">
        <v>179</v>
      </c>
      <c r="CY121" s="9">
        <v>8.17</v>
      </c>
      <c r="CZ121" s="9">
        <v>2.77</v>
      </c>
      <c r="DA121" s="9">
        <v>5.25</v>
      </c>
      <c r="DB121" s="9">
        <v>10.5</v>
      </c>
      <c r="DC121" s="9" t="s">
        <v>180</v>
      </c>
    </row>
    <row r="122" spans="1:107" s="9" customFormat="1" ht="12" x14ac:dyDescent="0.2">
      <c r="A122" s="9">
        <v>390</v>
      </c>
      <c r="B122" s="9">
        <v>77</v>
      </c>
      <c r="C122" s="9" t="s">
        <v>297</v>
      </c>
      <c r="D122" s="11" t="s">
        <v>285</v>
      </c>
      <c r="E122" s="9" t="s">
        <v>300</v>
      </c>
      <c r="F122" s="9" t="s">
        <v>233</v>
      </c>
      <c r="G122" s="9" t="s">
        <v>280</v>
      </c>
      <c r="H122" s="9" t="s">
        <v>260</v>
      </c>
      <c r="I122" s="9" t="s">
        <v>231</v>
      </c>
      <c r="J122" s="9" t="s">
        <v>40</v>
      </c>
      <c r="K122" s="13"/>
      <c r="L122" s="13"/>
      <c r="M122" s="9" t="s">
        <v>368</v>
      </c>
      <c r="N122" s="9" t="s">
        <v>430</v>
      </c>
      <c r="P122" s="9" t="s">
        <v>28</v>
      </c>
      <c r="Q122" s="9">
        <v>139</v>
      </c>
      <c r="R122" s="9">
        <v>86</v>
      </c>
      <c r="S122" s="9">
        <v>0</v>
      </c>
      <c r="T122" s="9">
        <v>400</v>
      </c>
      <c r="U122" s="9" t="s">
        <v>387</v>
      </c>
      <c r="W122" s="9">
        <v>6.3E-2</v>
      </c>
      <c r="X122" s="9">
        <v>5.5E-2</v>
      </c>
      <c r="Y122" s="9">
        <v>0</v>
      </c>
      <c r="Z122" s="9">
        <v>0.32</v>
      </c>
      <c r="AA122" s="9" t="s">
        <v>384</v>
      </c>
      <c r="AB122" s="9" t="s">
        <v>156</v>
      </c>
      <c r="AV122" s="9">
        <v>20</v>
      </c>
      <c r="AW122" s="9">
        <v>35</v>
      </c>
      <c r="AX122" s="9">
        <v>0</v>
      </c>
      <c r="AY122" s="9">
        <v>670</v>
      </c>
      <c r="BA122" s="9" t="s">
        <v>385</v>
      </c>
      <c r="BC122" s="9">
        <v>30</v>
      </c>
      <c r="BD122" s="9">
        <v>20</v>
      </c>
      <c r="BE122" s="9">
        <v>10</v>
      </c>
      <c r="BF122" s="9">
        <v>40</v>
      </c>
      <c r="BG122" s="9" t="s">
        <v>166</v>
      </c>
      <c r="CG122" s="9">
        <v>79</v>
      </c>
      <c r="CH122" s="9">
        <v>42</v>
      </c>
      <c r="CI122" s="9">
        <v>10</v>
      </c>
      <c r="CJ122" s="9">
        <v>210</v>
      </c>
      <c r="CK122" s="9" t="s">
        <v>386</v>
      </c>
      <c r="CY122" s="9">
        <v>28.24</v>
      </c>
      <c r="CZ122" s="9">
        <v>8.31</v>
      </c>
      <c r="DA122" s="9">
        <v>12.8</v>
      </c>
      <c r="DB122" s="9">
        <v>45.6</v>
      </c>
      <c r="DC122" s="9" t="s">
        <v>166</v>
      </c>
    </row>
    <row r="123" spans="1:107" s="9" customFormat="1" ht="12" x14ac:dyDescent="0.2">
      <c r="A123" s="9">
        <v>391</v>
      </c>
      <c r="B123" s="9">
        <v>77</v>
      </c>
      <c r="C123" s="9" t="s">
        <v>297</v>
      </c>
      <c r="D123" s="11" t="s">
        <v>285</v>
      </c>
      <c r="E123" s="9" t="s">
        <v>300</v>
      </c>
      <c r="F123" s="9" t="s">
        <v>233</v>
      </c>
      <c r="G123" s="9" t="s">
        <v>280</v>
      </c>
      <c r="H123" s="9" t="s">
        <v>260</v>
      </c>
      <c r="I123" s="9" t="s">
        <v>231</v>
      </c>
      <c r="J123" s="9" t="s">
        <v>40</v>
      </c>
      <c r="K123" s="13"/>
      <c r="L123" s="13"/>
      <c r="M123" s="9" t="s">
        <v>368</v>
      </c>
      <c r="N123" s="9" t="s">
        <v>430</v>
      </c>
      <c r="P123" s="9" t="s">
        <v>28</v>
      </c>
      <c r="Q123" s="9">
        <v>558</v>
      </c>
      <c r="R123" s="9">
        <v>67</v>
      </c>
      <c r="S123" s="9">
        <v>0</v>
      </c>
      <c r="T123" s="9">
        <v>300</v>
      </c>
      <c r="U123" s="9" t="s">
        <v>389</v>
      </c>
      <c r="W123" s="9">
        <v>7.1999999999999995E-2</v>
      </c>
      <c r="X123" s="9">
        <v>8.5999999999999993E-2</v>
      </c>
      <c r="Y123" s="9">
        <v>0</v>
      </c>
      <c r="Z123" s="9">
        <v>0.3</v>
      </c>
      <c r="AA123" s="9" t="s">
        <v>390</v>
      </c>
      <c r="AB123" s="9" t="s">
        <v>156</v>
      </c>
      <c r="AV123" s="9">
        <v>19</v>
      </c>
      <c r="AW123" s="9">
        <v>26</v>
      </c>
      <c r="AX123" s="9">
        <v>0</v>
      </c>
      <c r="AY123" s="9">
        <v>270</v>
      </c>
      <c r="BA123" s="9" t="s">
        <v>391</v>
      </c>
      <c r="BC123" s="9">
        <v>20</v>
      </c>
      <c r="BD123" s="9">
        <v>10</v>
      </c>
      <c r="BE123" s="9">
        <v>20</v>
      </c>
      <c r="BF123" s="9">
        <v>40</v>
      </c>
      <c r="BG123" s="9" t="s">
        <v>388</v>
      </c>
    </row>
    <row r="124" spans="1:107" s="9" customFormat="1" ht="12" x14ac:dyDescent="0.2">
      <c r="A124" s="9">
        <v>392</v>
      </c>
      <c r="B124" s="9">
        <v>77</v>
      </c>
      <c r="C124" s="9" t="s">
        <v>297</v>
      </c>
      <c r="D124" s="11" t="s">
        <v>285</v>
      </c>
      <c r="E124" s="9" t="s">
        <v>300</v>
      </c>
      <c r="F124" s="9" t="s">
        <v>233</v>
      </c>
      <c r="G124" s="9" t="s">
        <v>280</v>
      </c>
      <c r="H124" s="9" t="s">
        <v>260</v>
      </c>
      <c r="I124" s="9" t="s">
        <v>231</v>
      </c>
      <c r="J124" s="9" t="s">
        <v>40</v>
      </c>
      <c r="K124" s="13"/>
      <c r="L124" s="13"/>
      <c r="M124" s="9" t="s">
        <v>368</v>
      </c>
      <c r="N124" s="9" t="s">
        <v>430</v>
      </c>
      <c r="P124" s="9" t="s">
        <v>28</v>
      </c>
      <c r="Q124" s="9">
        <v>829</v>
      </c>
      <c r="R124" s="9">
        <v>920</v>
      </c>
      <c r="S124" s="9">
        <v>0</v>
      </c>
      <c r="T124" s="9">
        <v>200</v>
      </c>
      <c r="U124" s="9" t="s">
        <v>394</v>
      </c>
      <c r="W124" s="9">
        <v>6.9000000000000006E-2</v>
      </c>
      <c r="X124" s="9">
        <v>7.6999999999999999E-2</v>
      </c>
      <c r="Y124" s="9">
        <v>0</v>
      </c>
      <c r="Z124" s="9">
        <v>0.28000000000000003</v>
      </c>
      <c r="AA124" s="9" t="s">
        <v>393</v>
      </c>
      <c r="AB124" s="9" t="s">
        <v>156</v>
      </c>
      <c r="AV124" s="9">
        <v>17</v>
      </c>
      <c r="AW124" s="9">
        <v>19</v>
      </c>
      <c r="AX124" s="9">
        <v>0</v>
      </c>
      <c r="AY124" s="9">
        <v>140</v>
      </c>
      <c r="BA124" s="9" t="s">
        <v>392</v>
      </c>
    </row>
    <row r="125" spans="1:107" s="9" customFormat="1" ht="12" x14ac:dyDescent="0.2">
      <c r="A125" s="9">
        <v>393</v>
      </c>
      <c r="B125" s="9">
        <v>77</v>
      </c>
      <c r="C125" s="9" t="s">
        <v>297</v>
      </c>
      <c r="D125" s="11" t="s">
        <v>285</v>
      </c>
      <c r="E125" s="9" t="s">
        <v>300</v>
      </c>
      <c r="F125" s="9" t="s">
        <v>233</v>
      </c>
      <c r="G125" s="9" t="s">
        <v>281</v>
      </c>
      <c r="H125" s="9" t="s">
        <v>260</v>
      </c>
      <c r="I125" s="9" t="s">
        <v>231</v>
      </c>
      <c r="J125" s="9" t="s">
        <v>40</v>
      </c>
      <c r="K125" s="13"/>
      <c r="L125" s="13"/>
      <c r="M125" s="9" t="s">
        <v>368</v>
      </c>
      <c r="N125" s="9" t="s">
        <v>430</v>
      </c>
      <c r="P125" s="9" t="s">
        <v>28</v>
      </c>
      <c r="Q125" s="9">
        <v>599</v>
      </c>
      <c r="R125" s="9">
        <v>406</v>
      </c>
      <c r="S125" s="9">
        <v>0</v>
      </c>
      <c r="T125" s="9">
        <v>1600</v>
      </c>
      <c r="U125" s="9" t="s">
        <v>395</v>
      </c>
      <c r="W125" s="9">
        <v>6.0999999999999999E-2</v>
      </c>
      <c r="X125" s="9">
        <v>7.8E-2</v>
      </c>
      <c r="Y125" s="9">
        <v>0.01</v>
      </c>
      <c r="Z125" s="9">
        <v>0.33</v>
      </c>
      <c r="AA125" s="9" t="s">
        <v>396</v>
      </c>
      <c r="AB125" s="9" t="s">
        <v>156</v>
      </c>
      <c r="AV125" s="9">
        <v>29</v>
      </c>
      <c r="AW125" s="9">
        <v>30</v>
      </c>
      <c r="AX125" s="9">
        <v>0</v>
      </c>
      <c r="AY125" s="9">
        <v>320</v>
      </c>
      <c r="BA125" s="9" t="s">
        <v>397</v>
      </c>
      <c r="BC125" s="9">
        <v>20</v>
      </c>
      <c r="BD125" s="9">
        <v>10</v>
      </c>
      <c r="BE125" s="9">
        <v>10</v>
      </c>
      <c r="BF125" s="9">
        <v>50</v>
      </c>
      <c r="BG125" s="9" t="s">
        <v>166</v>
      </c>
      <c r="CG125" s="9">
        <v>108</v>
      </c>
      <c r="CH125" s="9">
        <v>72</v>
      </c>
      <c r="CI125" s="9">
        <v>10</v>
      </c>
      <c r="CJ125" s="9">
        <v>270</v>
      </c>
      <c r="CK125" s="9" t="s">
        <v>398</v>
      </c>
      <c r="CY125" s="9">
        <v>17.91</v>
      </c>
      <c r="CZ125" s="9">
        <v>8.8699999999999992</v>
      </c>
      <c r="DA125" s="9">
        <v>7.97</v>
      </c>
      <c r="DB125" s="9">
        <v>35.700000000000003</v>
      </c>
      <c r="DC125" s="9" t="s">
        <v>181</v>
      </c>
    </row>
    <row r="126" spans="1:107" s="9" customFormat="1" ht="12" x14ac:dyDescent="0.2">
      <c r="A126" s="9">
        <v>394</v>
      </c>
      <c r="B126" s="9">
        <v>77</v>
      </c>
      <c r="C126" s="9" t="s">
        <v>297</v>
      </c>
      <c r="D126" s="11" t="s">
        <v>285</v>
      </c>
      <c r="E126" s="9" t="s">
        <v>300</v>
      </c>
      <c r="F126" s="9" t="s">
        <v>233</v>
      </c>
      <c r="G126" s="9" t="s">
        <v>281</v>
      </c>
      <c r="H126" s="9" t="s">
        <v>260</v>
      </c>
      <c r="I126" s="9" t="s">
        <v>231</v>
      </c>
      <c r="J126" s="9" t="s">
        <v>40</v>
      </c>
      <c r="K126" s="13"/>
      <c r="L126" s="13"/>
      <c r="M126" s="9" t="s">
        <v>368</v>
      </c>
      <c r="N126" s="9" t="s">
        <v>430</v>
      </c>
      <c r="P126" s="9" t="s">
        <v>28</v>
      </c>
      <c r="Q126" s="9">
        <v>633</v>
      </c>
      <c r="R126" s="9">
        <v>102</v>
      </c>
      <c r="S126" s="9">
        <v>0</v>
      </c>
      <c r="T126" s="9">
        <v>400</v>
      </c>
      <c r="U126" s="9" t="s">
        <v>399</v>
      </c>
      <c r="W126" s="9">
        <v>4.2999999999999997E-2</v>
      </c>
      <c r="X126" s="9">
        <v>2.9000000000000001E-2</v>
      </c>
      <c r="Y126" s="9">
        <v>0</v>
      </c>
      <c r="Z126" s="9">
        <v>0.09</v>
      </c>
      <c r="AA126" s="9" t="s">
        <v>400</v>
      </c>
      <c r="AB126" s="9" t="s">
        <v>156</v>
      </c>
      <c r="AV126" s="9">
        <v>27</v>
      </c>
      <c r="AW126" s="9">
        <v>47</v>
      </c>
      <c r="AX126" s="9">
        <v>0</v>
      </c>
      <c r="AY126" s="9">
        <v>980</v>
      </c>
      <c r="BA126" s="9" t="s">
        <v>401</v>
      </c>
      <c r="BC126" s="9">
        <v>20</v>
      </c>
      <c r="BD126" s="9">
        <v>10</v>
      </c>
      <c r="BE126" s="9">
        <v>10</v>
      </c>
      <c r="BF126" s="9">
        <v>40</v>
      </c>
      <c r="BG126" s="9" t="s">
        <v>402</v>
      </c>
      <c r="CG126" s="9">
        <v>53</v>
      </c>
      <c r="CH126" s="9">
        <v>16</v>
      </c>
      <c r="CI126" s="9">
        <v>30</v>
      </c>
      <c r="CJ126" s="9">
        <v>90</v>
      </c>
      <c r="CK126" s="9" t="s">
        <v>403</v>
      </c>
      <c r="CY126" s="9">
        <v>25.53</v>
      </c>
      <c r="CZ126" s="9">
        <v>21.23</v>
      </c>
      <c r="DA126" s="9">
        <v>8.85</v>
      </c>
      <c r="DB126" s="9">
        <v>87</v>
      </c>
      <c r="DC126" s="9" t="s">
        <v>404</v>
      </c>
    </row>
    <row r="127" spans="1:107" s="9" customFormat="1" ht="12" x14ac:dyDescent="0.2">
      <c r="A127" s="9">
        <v>395</v>
      </c>
      <c r="B127" s="9">
        <v>77</v>
      </c>
      <c r="C127" s="9" t="s">
        <v>297</v>
      </c>
      <c r="D127" s="11" t="s">
        <v>285</v>
      </c>
      <c r="E127" s="9" t="s">
        <v>300</v>
      </c>
      <c r="F127" s="9" t="s">
        <v>233</v>
      </c>
      <c r="G127" s="9" t="s">
        <v>281</v>
      </c>
      <c r="H127" s="9" t="s">
        <v>260</v>
      </c>
      <c r="I127" s="9" t="s">
        <v>231</v>
      </c>
      <c r="J127" s="9" t="s">
        <v>40</v>
      </c>
      <c r="K127" s="13"/>
      <c r="L127" s="13"/>
      <c r="M127" s="9" t="s">
        <v>368</v>
      </c>
      <c r="N127" s="9" t="s">
        <v>430</v>
      </c>
      <c r="P127" s="9" t="s">
        <v>28</v>
      </c>
      <c r="Q127" s="9">
        <v>960</v>
      </c>
      <c r="R127" s="9">
        <v>370</v>
      </c>
      <c r="S127" s="9">
        <v>0</v>
      </c>
      <c r="T127" s="9">
        <v>1300</v>
      </c>
      <c r="U127" s="9" t="s">
        <v>408</v>
      </c>
      <c r="W127" s="9">
        <v>7.1999999999999995E-2</v>
      </c>
      <c r="X127" s="9">
        <v>2.1000000000000001E-2</v>
      </c>
      <c r="Y127" s="9">
        <v>0.03</v>
      </c>
      <c r="Z127" s="9">
        <v>0.11</v>
      </c>
      <c r="AA127" s="9" t="s">
        <v>407</v>
      </c>
      <c r="AB127" s="9" t="s">
        <v>156</v>
      </c>
      <c r="AV127" s="9">
        <v>28</v>
      </c>
      <c r="AW127" s="9">
        <v>23</v>
      </c>
      <c r="AX127" s="9">
        <v>0</v>
      </c>
      <c r="AY127" s="9">
        <v>140</v>
      </c>
      <c r="BA127" s="9" t="s">
        <v>406</v>
      </c>
      <c r="CG127" s="9">
        <v>75</v>
      </c>
      <c r="CH127" s="9">
        <v>8</v>
      </c>
      <c r="CI127" s="9">
        <v>60</v>
      </c>
      <c r="CJ127" s="9">
        <v>90</v>
      </c>
      <c r="CK127" s="9" t="s">
        <v>405</v>
      </c>
    </row>
    <row r="128" spans="1:107" s="9" customFormat="1" ht="12" x14ac:dyDescent="0.2">
      <c r="A128" s="9">
        <v>396</v>
      </c>
      <c r="B128" s="9">
        <v>77</v>
      </c>
      <c r="C128" s="9" t="s">
        <v>297</v>
      </c>
      <c r="D128" s="11" t="s">
        <v>285</v>
      </c>
      <c r="E128" s="9" t="s">
        <v>300</v>
      </c>
      <c r="F128" s="9" t="s">
        <v>233</v>
      </c>
      <c r="G128" s="9" t="s">
        <v>282</v>
      </c>
      <c r="H128" s="9" t="s">
        <v>260</v>
      </c>
      <c r="I128" s="9" t="s">
        <v>231</v>
      </c>
      <c r="J128" s="9" t="s">
        <v>40</v>
      </c>
      <c r="K128" s="13"/>
      <c r="L128" s="13"/>
      <c r="M128" s="9" t="s">
        <v>368</v>
      </c>
      <c r="N128" s="9" t="s">
        <v>430</v>
      </c>
      <c r="P128" s="9" t="s">
        <v>28</v>
      </c>
      <c r="Q128" s="9">
        <v>1330</v>
      </c>
      <c r="R128" s="9">
        <v>633</v>
      </c>
      <c r="S128" s="9">
        <v>0</v>
      </c>
      <c r="T128" s="9">
        <v>2400</v>
      </c>
      <c r="U128" s="9" t="s">
        <v>409</v>
      </c>
      <c r="W128" s="9">
        <v>1.2999999999999999E-2</v>
      </c>
      <c r="X128" s="9">
        <v>8.9999999999999993E-3</v>
      </c>
      <c r="Y128" s="9">
        <v>0</v>
      </c>
      <c r="Z128" s="9">
        <v>0.04</v>
      </c>
      <c r="AA128" s="9" t="s">
        <v>410</v>
      </c>
      <c r="AB128" s="9" t="s">
        <v>156</v>
      </c>
      <c r="AV128" s="9">
        <v>59</v>
      </c>
      <c r="AW128" s="9">
        <v>52</v>
      </c>
      <c r="AX128" s="9">
        <v>0</v>
      </c>
      <c r="AY128" s="9">
        <v>280</v>
      </c>
      <c r="BA128" s="9" t="s">
        <v>411</v>
      </c>
      <c r="BC128" s="9">
        <v>20</v>
      </c>
      <c r="BD128" s="9">
        <v>10</v>
      </c>
      <c r="BE128" s="9">
        <v>10</v>
      </c>
      <c r="BF128" s="9">
        <v>30</v>
      </c>
      <c r="BG128" s="9" t="s">
        <v>412</v>
      </c>
      <c r="CG128" s="9">
        <v>365</v>
      </c>
      <c r="CH128" s="9">
        <v>402</v>
      </c>
      <c r="CI128" s="9">
        <v>80</v>
      </c>
      <c r="CJ128" s="9">
        <v>1420</v>
      </c>
      <c r="CK128" s="9" t="s">
        <v>413</v>
      </c>
      <c r="CY128" s="9">
        <v>15.49</v>
      </c>
      <c r="CZ128" s="9">
        <v>12.94</v>
      </c>
      <c r="DA128" s="9">
        <v>2.67</v>
      </c>
      <c r="DB128" s="9">
        <v>45.5</v>
      </c>
      <c r="DC128" s="9" t="s">
        <v>414</v>
      </c>
    </row>
    <row r="129" spans="1:107" s="9" customFormat="1" ht="12" x14ac:dyDescent="0.2">
      <c r="A129" s="9">
        <v>397</v>
      </c>
      <c r="B129" s="9">
        <v>77</v>
      </c>
      <c r="C129" s="9" t="s">
        <v>297</v>
      </c>
      <c r="D129" s="11" t="s">
        <v>285</v>
      </c>
      <c r="E129" s="9" t="s">
        <v>300</v>
      </c>
      <c r="F129" s="9" t="s">
        <v>233</v>
      </c>
      <c r="G129" s="9" t="s">
        <v>282</v>
      </c>
      <c r="H129" s="9" t="s">
        <v>260</v>
      </c>
      <c r="I129" s="9" t="s">
        <v>231</v>
      </c>
      <c r="J129" s="9" t="s">
        <v>40</v>
      </c>
      <c r="K129" s="13"/>
      <c r="L129" s="13"/>
      <c r="M129" s="9" t="s">
        <v>368</v>
      </c>
      <c r="N129" s="9" t="s">
        <v>430</v>
      </c>
      <c r="P129" s="9" t="s">
        <v>28</v>
      </c>
      <c r="Q129" s="9">
        <v>1325</v>
      </c>
      <c r="R129" s="9">
        <v>634</v>
      </c>
      <c r="S129" s="9">
        <v>100</v>
      </c>
      <c r="T129" s="9">
        <v>2200</v>
      </c>
      <c r="U129" s="9" t="s">
        <v>417</v>
      </c>
      <c r="W129" s="9">
        <v>1.4999999999999999E-2</v>
      </c>
      <c r="X129" s="9">
        <v>1.0999999999999999E-2</v>
      </c>
      <c r="Y129" s="9">
        <v>0</v>
      </c>
      <c r="Z129" s="9">
        <v>0.03</v>
      </c>
      <c r="AA129" s="9" t="s">
        <v>418</v>
      </c>
      <c r="AB129" s="9" t="s">
        <v>156</v>
      </c>
      <c r="AV129" s="9">
        <v>58</v>
      </c>
      <c r="AW129" s="9">
        <v>52</v>
      </c>
      <c r="AX129" s="9">
        <v>0</v>
      </c>
      <c r="AY129" s="9">
        <v>260</v>
      </c>
      <c r="BA129" s="9" t="s">
        <v>416</v>
      </c>
      <c r="CG129" s="9">
        <v>179</v>
      </c>
      <c r="CH129" s="9">
        <v>111</v>
      </c>
      <c r="CI129" s="9">
        <v>110</v>
      </c>
      <c r="CJ129" s="9">
        <v>890</v>
      </c>
      <c r="CK129" s="9" t="s">
        <v>415</v>
      </c>
    </row>
    <row r="130" spans="1:107" s="9" customFormat="1" ht="12" x14ac:dyDescent="0.2">
      <c r="A130" s="9">
        <v>398</v>
      </c>
      <c r="B130" s="9">
        <v>77</v>
      </c>
      <c r="C130" s="9" t="s">
        <v>297</v>
      </c>
      <c r="D130" s="11" t="s">
        <v>285</v>
      </c>
      <c r="E130" s="9" t="s">
        <v>300</v>
      </c>
      <c r="F130" s="9" t="s">
        <v>233</v>
      </c>
      <c r="G130" s="9" t="s">
        <v>282</v>
      </c>
      <c r="H130" s="9" t="s">
        <v>260</v>
      </c>
      <c r="I130" s="9" t="s">
        <v>231</v>
      </c>
      <c r="J130" s="9" t="s">
        <v>40</v>
      </c>
      <c r="K130" s="13"/>
      <c r="L130" s="13"/>
      <c r="M130" s="9" t="s">
        <v>368</v>
      </c>
      <c r="N130" s="9" t="s">
        <v>430</v>
      </c>
      <c r="P130" s="9" t="s">
        <v>28</v>
      </c>
      <c r="Q130" s="9">
        <v>1187</v>
      </c>
      <c r="R130" s="9">
        <v>474</v>
      </c>
      <c r="S130" s="9">
        <v>400</v>
      </c>
      <c r="T130" s="9">
        <v>1900</v>
      </c>
      <c r="U130" s="9" t="s">
        <v>419</v>
      </c>
      <c r="W130" s="9">
        <v>1.2999999999999999E-2</v>
      </c>
      <c r="X130" s="9">
        <v>2E-3</v>
      </c>
      <c r="Y130" s="9">
        <v>0</v>
      </c>
      <c r="Z130" s="9">
        <v>0.01</v>
      </c>
      <c r="AA130" s="9" t="s">
        <v>421</v>
      </c>
      <c r="AB130" s="9" t="s">
        <v>156</v>
      </c>
      <c r="AV130" s="9">
        <v>61</v>
      </c>
      <c r="AW130" s="9">
        <v>53</v>
      </c>
      <c r="AX130" s="9">
        <v>0</v>
      </c>
      <c r="AY130" s="9">
        <v>240</v>
      </c>
      <c r="BA130" s="9" t="s">
        <v>422</v>
      </c>
      <c r="BC130" s="9">
        <v>20</v>
      </c>
      <c r="BD130" s="9">
        <v>10</v>
      </c>
      <c r="BE130" s="9">
        <v>10</v>
      </c>
      <c r="BF130" s="9">
        <v>40</v>
      </c>
      <c r="BG130" s="9" t="s">
        <v>388</v>
      </c>
      <c r="CG130" s="9">
        <v>305</v>
      </c>
      <c r="CH130" s="9">
        <v>216</v>
      </c>
      <c r="CI130" s="9">
        <v>30</v>
      </c>
      <c r="CJ130" s="9">
        <v>720</v>
      </c>
      <c r="CK130" s="9" t="s">
        <v>423</v>
      </c>
      <c r="CY130" s="9">
        <v>23.77</v>
      </c>
      <c r="CZ130" s="9" t="s">
        <v>424</v>
      </c>
      <c r="DA130" s="9">
        <v>5.25</v>
      </c>
      <c r="DB130" s="9">
        <v>106</v>
      </c>
      <c r="DC130" s="9" t="s">
        <v>181</v>
      </c>
    </row>
    <row r="131" spans="1:107" s="9" customFormat="1" ht="12" x14ac:dyDescent="0.2">
      <c r="A131" s="9">
        <v>399</v>
      </c>
      <c r="B131" s="9">
        <v>77</v>
      </c>
      <c r="C131" s="9" t="s">
        <v>297</v>
      </c>
      <c r="D131" s="11" t="s">
        <v>285</v>
      </c>
      <c r="E131" s="9" t="s">
        <v>300</v>
      </c>
      <c r="F131" s="9" t="s">
        <v>233</v>
      </c>
      <c r="G131" s="9" t="s">
        <v>283</v>
      </c>
      <c r="H131" s="9" t="s">
        <v>260</v>
      </c>
      <c r="I131" s="9" t="s">
        <v>231</v>
      </c>
      <c r="J131" s="9" t="s">
        <v>40</v>
      </c>
      <c r="K131" s="13"/>
      <c r="L131" s="13"/>
      <c r="M131" s="9" t="s">
        <v>368</v>
      </c>
      <c r="N131" s="9" t="s">
        <v>430</v>
      </c>
      <c r="P131" s="9" t="s">
        <v>28</v>
      </c>
      <c r="Q131" s="9">
        <v>1900</v>
      </c>
      <c r="R131" s="9">
        <v>309</v>
      </c>
      <c r="S131" s="9">
        <v>1400</v>
      </c>
      <c r="T131" s="9">
        <v>2500</v>
      </c>
      <c r="U131" s="9" t="s">
        <v>425</v>
      </c>
      <c r="W131" s="9">
        <v>4.0000000000000001E-3</v>
      </c>
      <c r="X131" s="9">
        <v>2E-3</v>
      </c>
      <c r="Y131" s="9">
        <v>0</v>
      </c>
      <c r="Z131" s="9">
        <v>0.01</v>
      </c>
      <c r="AA131" s="9" t="s">
        <v>404</v>
      </c>
      <c r="AB131" s="9" t="s">
        <v>156</v>
      </c>
      <c r="AV131" s="9">
        <v>36</v>
      </c>
      <c r="AW131" s="9">
        <v>26</v>
      </c>
      <c r="AX131" s="9">
        <v>10</v>
      </c>
      <c r="AY131" s="9">
        <v>100</v>
      </c>
      <c r="BA131" s="9" t="s">
        <v>426</v>
      </c>
    </row>
    <row r="132" spans="1:107" s="9" customFormat="1" x14ac:dyDescent="0.2">
      <c r="A132" s="9">
        <v>400</v>
      </c>
      <c r="B132" s="9">
        <v>77</v>
      </c>
      <c r="C132" s="9" t="s">
        <v>297</v>
      </c>
      <c r="D132" s="11" t="s">
        <v>285</v>
      </c>
      <c r="E132" s="9" t="s">
        <v>300</v>
      </c>
      <c r="F132" s="9" t="s">
        <v>233</v>
      </c>
      <c r="G132" s="9" t="s">
        <v>283</v>
      </c>
      <c r="H132" s="9" t="s">
        <v>260</v>
      </c>
      <c r="I132" s="9" t="s">
        <v>231</v>
      </c>
      <c r="J132" s="9" t="s">
        <v>40</v>
      </c>
      <c r="K132" s="13"/>
      <c r="L132" s="13"/>
      <c r="M132" s="9" t="s">
        <v>368</v>
      </c>
      <c r="N132" s="9" t="s">
        <v>430</v>
      </c>
      <c r="P132" s="9" t="s">
        <v>28</v>
      </c>
      <c r="Q132" s="9">
        <v>845</v>
      </c>
      <c r="R132" s="9">
        <v>366</v>
      </c>
      <c r="S132" s="9">
        <v>100</v>
      </c>
      <c r="T132" s="9">
        <v>1500</v>
      </c>
      <c r="U132" s="9" t="s">
        <v>427</v>
      </c>
      <c r="W132" s="9">
        <v>3.0000000000000001E-3</v>
      </c>
      <c r="X132" s="9">
        <v>1E-3</v>
      </c>
      <c r="Y132" s="9">
        <v>0</v>
      </c>
      <c r="Z132" s="9">
        <v>0</v>
      </c>
      <c r="AA132" s="9" t="s">
        <v>404</v>
      </c>
      <c r="AB132" s="9" t="s">
        <v>156</v>
      </c>
      <c r="AV132" s="9">
        <v>7</v>
      </c>
      <c r="AW132" s="9">
        <v>6</v>
      </c>
      <c r="AX132" s="9">
        <v>0</v>
      </c>
      <c r="AY132" s="9">
        <v>40</v>
      </c>
      <c r="BA132" s="9" t="s">
        <v>420</v>
      </c>
    </row>
    <row r="133" spans="1:107" s="9" customFormat="1" ht="12" x14ac:dyDescent="0.2">
      <c r="A133" s="9">
        <v>401</v>
      </c>
      <c r="B133" s="9">
        <v>77</v>
      </c>
      <c r="C133" s="9" t="s">
        <v>297</v>
      </c>
      <c r="D133" s="11" t="s">
        <v>285</v>
      </c>
      <c r="E133" s="9" t="s">
        <v>300</v>
      </c>
      <c r="F133" s="9" t="s">
        <v>233</v>
      </c>
      <c r="G133" s="9" t="s">
        <v>283</v>
      </c>
      <c r="H133" s="9" t="s">
        <v>260</v>
      </c>
      <c r="I133" s="9" t="s">
        <v>231</v>
      </c>
      <c r="J133" s="9" t="s">
        <v>40</v>
      </c>
      <c r="K133" s="13"/>
      <c r="L133" s="13"/>
      <c r="M133" s="9" t="s">
        <v>368</v>
      </c>
      <c r="N133" s="9" t="s">
        <v>430</v>
      </c>
      <c r="P133" s="9" t="s">
        <v>28</v>
      </c>
      <c r="Q133" s="9">
        <v>244</v>
      </c>
      <c r="R133" s="9">
        <v>188</v>
      </c>
      <c r="S133" s="9">
        <v>0</v>
      </c>
      <c r="T133" s="9">
        <v>600</v>
      </c>
      <c r="U133" s="9" t="s">
        <v>429</v>
      </c>
      <c r="W133" s="9">
        <v>3.0000000000000001E-3</v>
      </c>
      <c r="X133" s="9">
        <v>2E-3</v>
      </c>
      <c r="Y133" s="9">
        <v>0</v>
      </c>
      <c r="Z133" s="9">
        <v>0.01</v>
      </c>
      <c r="AA133" s="9" t="s">
        <v>388</v>
      </c>
      <c r="AB133" s="9" t="s">
        <v>156</v>
      </c>
      <c r="AV133" s="9">
        <v>3</v>
      </c>
      <c r="AW133" s="9">
        <v>4</v>
      </c>
      <c r="AX133" s="9">
        <v>0</v>
      </c>
      <c r="AY133" s="9">
        <v>20</v>
      </c>
      <c r="BA133" s="9" t="s">
        <v>428</v>
      </c>
    </row>
    <row r="134" spans="1:107" s="9" customFormat="1" ht="12" x14ac:dyDescent="0.2">
      <c r="A134" s="9">
        <v>402</v>
      </c>
      <c r="B134" s="9">
        <v>78</v>
      </c>
      <c r="C134" s="9" t="s">
        <v>301</v>
      </c>
      <c r="D134" s="11" t="s">
        <v>287</v>
      </c>
      <c r="F134" s="9" t="s">
        <v>85</v>
      </c>
      <c r="G134" s="9" t="s">
        <v>182</v>
      </c>
      <c r="H134" s="9" t="s">
        <v>260</v>
      </c>
      <c r="I134" s="9" t="s">
        <v>183</v>
      </c>
      <c r="K134" s="6">
        <v>10</v>
      </c>
      <c r="L134" s="13">
        <v>40</v>
      </c>
      <c r="N134" s="9" t="s">
        <v>364</v>
      </c>
      <c r="P134" s="9" t="s">
        <v>28</v>
      </c>
      <c r="BC134" s="9">
        <v>30</v>
      </c>
      <c r="BE134" s="9">
        <v>20</v>
      </c>
      <c r="BF134" s="9">
        <v>60</v>
      </c>
      <c r="BI134" s="9">
        <v>30</v>
      </c>
      <c r="BK134" s="9">
        <v>20</v>
      </c>
      <c r="BL134" s="9">
        <v>60</v>
      </c>
      <c r="CG134" s="9">
        <v>770</v>
      </c>
      <c r="CI134" s="9">
        <v>400</v>
      </c>
      <c r="CJ134" s="9">
        <v>1140</v>
      </c>
    </row>
    <row r="135" spans="1:107" s="9" customFormat="1" ht="12" x14ac:dyDescent="0.2">
      <c r="A135" s="9">
        <v>403</v>
      </c>
      <c r="B135" s="9">
        <v>78</v>
      </c>
      <c r="C135" s="9" t="s">
        <v>301</v>
      </c>
      <c r="D135" s="11" t="s">
        <v>287</v>
      </c>
      <c r="F135" s="9" t="s">
        <v>85</v>
      </c>
      <c r="G135" s="9" t="s">
        <v>182</v>
      </c>
      <c r="H135" s="9" t="s">
        <v>260</v>
      </c>
      <c r="K135" s="6">
        <v>10</v>
      </c>
      <c r="L135" s="13">
        <v>40</v>
      </c>
      <c r="N135" s="9" t="s">
        <v>363</v>
      </c>
      <c r="P135" s="9" t="s">
        <v>28</v>
      </c>
      <c r="BC135" s="9">
        <v>20</v>
      </c>
      <c r="BE135" s="9">
        <v>10</v>
      </c>
      <c r="BF135" s="9">
        <v>60</v>
      </c>
      <c r="BI135" s="9">
        <v>20</v>
      </c>
      <c r="BK135" s="9">
        <v>10</v>
      </c>
      <c r="BL135" s="9">
        <v>60</v>
      </c>
      <c r="CG135" s="9">
        <v>400</v>
      </c>
      <c r="CI135" s="9">
        <v>180</v>
      </c>
      <c r="CJ135" s="9">
        <v>560</v>
      </c>
    </row>
    <row r="136" spans="1:107" s="9" customFormat="1" ht="12" customHeight="1" x14ac:dyDescent="0.2">
      <c r="A136" s="9">
        <v>404</v>
      </c>
      <c r="B136" s="9">
        <v>79</v>
      </c>
      <c r="C136" s="9" t="s">
        <v>303</v>
      </c>
      <c r="D136" s="11" t="s">
        <v>289</v>
      </c>
      <c r="F136" s="9" t="s">
        <v>241</v>
      </c>
      <c r="G136" s="9" t="s">
        <v>185</v>
      </c>
      <c r="H136" s="9" t="s">
        <v>153</v>
      </c>
      <c r="I136" s="9" t="s">
        <v>40</v>
      </c>
      <c r="K136" s="13"/>
      <c r="L136" s="13">
        <v>1</v>
      </c>
      <c r="N136" s="7" t="s">
        <v>436</v>
      </c>
      <c r="P136" s="9" t="s">
        <v>82</v>
      </c>
      <c r="BC136" s="9">
        <v>180</v>
      </c>
      <c r="BG136" s="5"/>
    </row>
    <row r="137" spans="1:107" s="9" customFormat="1" ht="12" customHeight="1" x14ac:dyDescent="0.2">
      <c r="A137" s="9">
        <v>405</v>
      </c>
      <c r="B137" s="9">
        <v>79</v>
      </c>
      <c r="C137" s="9" t="s">
        <v>303</v>
      </c>
      <c r="D137" s="11" t="s">
        <v>289</v>
      </c>
      <c r="F137" s="9" t="s">
        <v>241</v>
      </c>
      <c r="G137" s="9" t="s">
        <v>185</v>
      </c>
      <c r="H137" s="9" t="s">
        <v>153</v>
      </c>
      <c r="I137" s="9" t="s">
        <v>40</v>
      </c>
      <c r="K137" s="13"/>
      <c r="L137" s="13">
        <v>1</v>
      </c>
      <c r="N137" s="9" t="s">
        <v>437</v>
      </c>
      <c r="P137" s="9" t="s">
        <v>82</v>
      </c>
      <c r="BC137" s="9">
        <v>90</v>
      </c>
      <c r="BG137" s="10"/>
    </row>
    <row r="138" spans="1:107" s="9" customFormat="1" ht="12" customHeight="1" x14ac:dyDescent="0.2">
      <c r="A138" s="9">
        <v>406</v>
      </c>
      <c r="B138" s="9">
        <v>79</v>
      </c>
      <c r="C138" s="9" t="s">
        <v>303</v>
      </c>
      <c r="D138" s="11" t="s">
        <v>289</v>
      </c>
      <c r="F138" s="9" t="s">
        <v>241</v>
      </c>
      <c r="G138" s="9" t="s">
        <v>185</v>
      </c>
      <c r="H138" s="9" t="s">
        <v>153</v>
      </c>
      <c r="I138" s="9" t="s">
        <v>40</v>
      </c>
      <c r="K138" s="13"/>
      <c r="L138" s="13">
        <v>1</v>
      </c>
      <c r="N138" s="7" t="s">
        <v>436</v>
      </c>
      <c r="P138" s="9" t="s">
        <v>82</v>
      </c>
      <c r="BC138" s="9">
        <v>240</v>
      </c>
      <c r="BG138" s="5"/>
    </row>
    <row r="139" spans="1:107" s="9" customFormat="1" ht="12" customHeight="1" x14ac:dyDescent="0.2">
      <c r="A139" s="9">
        <v>407</v>
      </c>
      <c r="B139" s="9">
        <v>79</v>
      </c>
      <c r="C139" s="9" t="s">
        <v>303</v>
      </c>
      <c r="D139" s="11" t="s">
        <v>289</v>
      </c>
      <c r="F139" s="9" t="s">
        <v>241</v>
      </c>
      <c r="G139" s="9" t="s">
        <v>185</v>
      </c>
      <c r="H139" s="9" t="s">
        <v>153</v>
      </c>
      <c r="I139" s="9" t="s">
        <v>40</v>
      </c>
      <c r="K139" s="13"/>
      <c r="L139" s="13">
        <v>1</v>
      </c>
      <c r="N139" s="9" t="s">
        <v>437</v>
      </c>
      <c r="P139" s="9" t="s">
        <v>82</v>
      </c>
      <c r="BC139" s="9">
        <v>100</v>
      </c>
      <c r="BG139" s="10"/>
    </row>
    <row r="140" spans="1:107" s="9" customFormat="1" ht="12" customHeight="1" x14ac:dyDescent="0.2">
      <c r="A140" s="9">
        <v>408</v>
      </c>
      <c r="B140" s="9">
        <v>79</v>
      </c>
      <c r="C140" s="9" t="s">
        <v>303</v>
      </c>
      <c r="D140" s="11" t="s">
        <v>289</v>
      </c>
      <c r="F140" s="9" t="s">
        <v>241</v>
      </c>
      <c r="G140" s="9" t="s">
        <v>185</v>
      </c>
      <c r="H140" s="9" t="s">
        <v>153</v>
      </c>
      <c r="I140" s="9" t="s">
        <v>40</v>
      </c>
      <c r="K140" s="13"/>
      <c r="L140" s="13">
        <v>1</v>
      </c>
      <c r="N140" s="9" t="s">
        <v>437</v>
      </c>
      <c r="P140" s="9" t="s">
        <v>82</v>
      </c>
      <c r="BC140" s="9">
        <v>180</v>
      </c>
      <c r="BG140" s="10"/>
    </row>
    <row r="141" spans="1:107" s="9" customFormat="1" ht="12" customHeight="1" x14ac:dyDescent="0.2">
      <c r="A141" s="9">
        <v>409</v>
      </c>
      <c r="B141" s="9">
        <v>79</v>
      </c>
      <c r="C141" s="9" t="s">
        <v>303</v>
      </c>
      <c r="D141" s="11" t="s">
        <v>289</v>
      </c>
      <c r="F141" s="9" t="s">
        <v>241</v>
      </c>
      <c r="G141" s="9" t="s">
        <v>185</v>
      </c>
      <c r="H141" s="9" t="s">
        <v>153</v>
      </c>
      <c r="I141" s="9" t="s">
        <v>40</v>
      </c>
      <c r="K141" s="13"/>
      <c r="L141" s="13">
        <v>1</v>
      </c>
      <c r="N141" s="9" t="s">
        <v>437</v>
      </c>
      <c r="P141" s="9" t="s">
        <v>82</v>
      </c>
      <c r="BC141" s="9">
        <v>80</v>
      </c>
      <c r="BG141" s="10"/>
    </row>
    <row r="142" spans="1:107" s="9" customFormat="1" ht="12" customHeight="1" x14ac:dyDescent="0.2">
      <c r="A142" s="9">
        <v>410</v>
      </c>
      <c r="B142" s="9">
        <v>79</v>
      </c>
      <c r="C142" s="9" t="s">
        <v>303</v>
      </c>
      <c r="D142" s="11" t="s">
        <v>289</v>
      </c>
      <c r="F142" s="9" t="s">
        <v>241</v>
      </c>
      <c r="G142" s="9" t="s">
        <v>185</v>
      </c>
      <c r="H142" s="9" t="s">
        <v>153</v>
      </c>
      <c r="I142" s="9" t="s">
        <v>40</v>
      </c>
      <c r="K142" s="13"/>
      <c r="L142" s="13">
        <v>1</v>
      </c>
      <c r="N142" s="7" t="s">
        <v>436</v>
      </c>
      <c r="P142" s="9" t="s">
        <v>82</v>
      </c>
      <c r="BC142" s="9">
        <v>190</v>
      </c>
      <c r="BG142" s="5"/>
    </row>
    <row r="143" spans="1:107" s="9" customFormat="1" ht="12" x14ac:dyDescent="0.2">
      <c r="A143" s="9">
        <v>411</v>
      </c>
      <c r="B143" s="9">
        <v>79</v>
      </c>
      <c r="C143" s="9" t="s">
        <v>303</v>
      </c>
      <c r="D143" s="11" t="s">
        <v>289</v>
      </c>
      <c r="F143" s="9" t="s">
        <v>241</v>
      </c>
      <c r="G143" s="9" t="s">
        <v>185</v>
      </c>
      <c r="H143" s="9" t="s">
        <v>153</v>
      </c>
      <c r="I143" s="9" t="s">
        <v>40</v>
      </c>
      <c r="K143" s="13"/>
      <c r="L143" s="13">
        <v>1</v>
      </c>
      <c r="N143" s="9" t="s">
        <v>431</v>
      </c>
      <c r="P143" s="9" t="s">
        <v>82</v>
      </c>
      <c r="BC143" s="9">
        <v>110</v>
      </c>
      <c r="BG143" s="10"/>
    </row>
    <row r="144" spans="1:107" s="9" customFormat="1" ht="12" x14ac:dyDescent="0.2">
      <c r="A144" s="9">
        <v>412</v>
      </c>
      <c r="B144" s="9">
        <v>79</v>
      </c>
      <c r="C144" s="9" t="s">
        <v>303</v>
      </c>
      <c r="D144" s="11" t="s">
        <v>289</v>
      </c>
      <c r="F144" s="9" t="s">
        <v>241</v>
      </c>
      <c r="G144" s="9" t="s">
        <v>185</v>
      </c>
      <c r="H144" s="9" t="s">
        <v>153</v>
      </c>
      <c r="I144" s="9" t="s">
        <v>40</v>
      </c>
      <c r="K144" s="13"/>
      <c r="L144" s="13">
        <v>1</v>
      </c>
      <c r="N144" s="9" t="s">
        <v>435</v>
      </c>
      <c r="P144" s="9" t="s">
        <v>82</v>
      </c>
      <c r="BC144" s="9">
        <v>200</v>
      </c>
      <c r="BG144" s="10"/>
    </row>
    <row r="145" spans="1:59" s="9" customFormat="1" ht="12" x14ac:dyDescent="0.2">
      <c r="A145" s="9">
        <v>413</v>
      </c>
      <c r="B145" s="9">
        <v>79</v>
      </c>
      <c r="C145" s="9" t="s">
        <v>303</v>
      </c>
      <c r="D145" s="11" t="s">
        <v>289</v>
      </c>
      <c r="F145" s="9" t="s">
        <v>241</v>
      </c>
      <c r="G145" s="9" t="s">
        <v>185</v>
      </c>
      <c r="H145" s="9" t="s">
        <v>153</v>
      </c>
      <c r="I145" s="9" t="s">
        <v>40</v>
      </c>
      <c r="K145" s="13"/>
      <c r="L145" s="13">
        <v>1</v>
      </c>
      <c r="N145" s="9" t="s">
        <v>437</v>
      </c>
      <c r="P145" s="9" t="s">
        <v>82</v>
      </c>
      <c r="BC145" s="9">
        <v>60</v>
      </c>
      <c r="BG145" s="10"/>
    </row>
    <row r="146" spans="1:59" s="9" customFormat="1" ht="12" x14ac:dyDescent="0.2">
      <c r="A146" s="9">
        <v>414</v>
      </c>
      <c r="B146" s="9">
        <v>79</v>
      </c>
      <c r="C146" s="9" t="s">
        <v>303</v>
      </c>
      <c r="D146" s="11" t="s">
        <v>289</v>
      </c>
      <c r="F146" s="9" t="s">
        <v>241</v>
      </c>
      <c r="G146" s="9" t="s">
        <v>185</v>
      </c>
      <c r="H146" s="9" t="s">
        <v>153</v>
      </c>
      <c r="I146" s="9" t="s">
        <v>40</v>
      </c>
      <c r="K146" s="13"/>
      <c r="L146" s="13">
        <v>1</v>
      </c>
      <c r="N146" s="9" t="s">
        <v>437</v>
      </c>
      <c r="P146" s="9" t="s">
        <v>82</v>
      </c>
      <c r="BC146" s="9">
        <v>90</v>
      </c>
      <c r="BG146" s="10"/>
    </row>
    <row r="147" spans="1:59" s="9" customFormat="1" ht="12" x14ac:dyDescent="0.2">
      <c r="A147" s="9">
        <v>415</v>
      </c>
      <c r="B147" s="9">
        <v>79</v>
      </c>
      <c r="C147" s="9" t="s">
        <v>303</v>
      </c>
      <c r="D147" s="11" t="s">
        <v>289</v>
      </c>
      <c r="F147" s="9" t="s">
        <v>241</v>
      </c>
      <c r="G147" s="9" t="s">
        <v>185</v>
      </c>
      <c r="H147" s="9" t="s">
        <v>153</v>
      </c>
      <c r="I147" s="9" t="s">
        <v>40</v>
      </c>
      <c r="K147" s="13"/>
      <c r="L147" s="13">
        <v>1</v>
      </c>
      <c r="N147" s="9" t="s">
        <v>433</v>
      </c>
      <c r="P147" s="9" t="s">
        <v>82</v>
      </c>
      <c r="BC147" s="9">
        <v>160</v>
      </c>
      <c r="BG147" s="10"/>
    </row>
    <row r="148" spans="1:59" s="9" customFormat="1" ht="12" x14ac:dyDescent="0.2">
      <c r="A148" s="9">
        <v>416</v>
      </c>
      <c r="B148" s="9">
        <v>79</v>
      </c>
      <c r="C148" s="9" t="s">
        <v>303</v>
      </c>
      <c r="D148" s="11" t="s">
        <v>289</v>
      </c>
      <c r="F148" s="9" t="s">
        <v>241</v>
      </c>
      <c r="G148" s="9" t="s">
        <v>185</v>
      </c>
      <c r="H148" s="9" t="s">
        <v>260</v>
      </c>
      <c r="I148" s="9" t="s">
        <v>40</v>
      </c>
      <c r="K148" s="13"/>
      <c r="L148" s="13">
        <v>1</v>
      </c>
      <c r="N148" s="9" t="s">
        <v>431</v>
      </c>
      <c r="P148" s="9" t="s">
        <v>82</v>
      </c>
      <c r="BC148" s="9">
        <v>90</v>
      </c>
      <c r="BG148" s="10"/>
    </row>
    <row r="149" spans="1:59" s="9" customFormat="1" ht="12" x14ac:dyDescent="0.2">
      <c r="A149" s="9">
        <v>417</v>
      </c>
      <c r="B149" s="9">
        <v>79</v>
      </c>
      <c r="C149" s="9" t="s">
        <v>303</v>
      </c>
      <c r="D149" s="11" t="s">
        <v>289</v>
      </c>
      <c r="F149" s="9" t="s">
        <v>241</v>
      </c>
      <c r="G149" s="9" t="s">
        <v>185</v>
      </c>
      <c r="H149" s="9" t="s">
        <v>260</v>
      </c>
      <c r="I149" s="9" t="s">
        <v>40</v>
      </c>
      <c r="K149" s="13"/>
      <c r="L149" s="13">
        <v>1</v>
      </c>
      <c r="N149" s="9" t="s">
        <v>432</v>
      </c>
      <c r="P149" s="9" t="s">
        <v>82</v>
      </c>
      <c r="BC149" s="9">
        <v>160</v>
      </c>
      <c r="BG149" s="10"/>
    </row>
    <row r="150" spans="1:59" s="9" customFormat="1" ht="12" x14ac:dyDescent="0.2">
      <c r="A150" s="9">
        <v>418</v>
      </c>
      <c r="B150" s="9">
        <v>79</v>
      </c>
      <c r="C150" s="9" t="s">
        <v>303</v>
      </c>
      <c r="D150" s="11" t="s">
        <v>289</v>
      </c>
      <c r="F150" s="9" t="s">
        <v>241</v>
      </c>
      <c r="G150" s="9" t="s">
        <v>185</v>
      </c>
      <c r="H150" s="9" t="s">
        <v>260</v>
      </c>
      <c r="I150" s="9" t="s">
        <v>40</v>
      </c>
      <c r="K150" s="13"/>
      <c r="L150" s="13">
        <v>1</v>
      </c>
      <c r="N150" s="9" t="s">
        <v>432</v>
      </c>
      <c r="P150" s="9" t="s">
        <v>82</v>
      </c>
      <c r="BC150" s="9">
        <v>130</v>
      </c>
      <c r="BG150" s="10"/>
    </row>
    <row r="151" spans="1:59" s="9" customFormat="1" ht="12" x14ac:dyDescent="0.2">
      <c r="A151" s="9">
        <v>419</v>
      </c>
      <c r="B151" s="9">
        <v>79</v>
      </c>
      <c r="C151" s="9" t="s">
        <v>303</v>
      </c>
      <c r="D151" s="11" t="s">
        <v>288</v>
      </c>
      <c r="F151" s="9" t="s">
        <v>241</v>
      </c>
      <c r="G151" s="9" t="s">
        <v>185</v>
      </c>
      <c r="H151" s="9" t="s">
        <v>260</v>
      </c>
      <c r="I151" s="9" t="s">
        <v>40</v>
      </c>
      <c r="K151" s="13"/>
      <c r="L151" s="13">
        <v>1</v>
      </c>
      <c r="N151" s="9" t="s">
        <v>432</v>
      </c>
      <c r="P151" s="9" t="s">
        <v>82</v>
      </c>
      <c r="BC151" s="9">
        <v>170</v>
      </c>
      <c r="BG151" s="10"/>
    </row>
    <row r="152" spans="1:59" s="9" customFormat="1" ht="12" x14ac:dyDescent="0.2">
      <c r="A152" s="9">
        <v>420</v>
      </c>
      <c r="B152" s="9">
        <v>79</v>
      </c>
      <c r="C152" s="9" t="s">
        <v>303</v>
      </c>
      <c r="D152" s="11" t="s">
        <v>288</v>
      </c>
      <c r="F152" s="9" t="s">
        <v>241</v>
      </c>
      <c r="G152" s="9" t="s">
        <v>185</v>
      </c>
      <c r="H152" s="9" t="s">
        <v>260</v>
      </c>
      <c r="I152" s="9" t="s">
        <v>40</v>
      </c>
      <c r="K152" s="13"/>
      <c r="L152" s="13">
        <v>1</v>
      </c>
      <c r="N152" s="9" t="s">
        <v>432</v>
      </c>
      <c r="P152" s="9" t="s">
        <v>82</v>
      </c>
      <c r="BC152" s="9">
        <v>100</v>
      </c>
      <c r="BG152" s="10"/>
    </row>
    <row r="153" spans="1:59" s="9" customFormat="1" ht="12" x14ac:dyDescent="0.2">
      <c r="A153" s="9">
        <v>421</v>
      </c>
      <c r="B153" s="9">
        <v>79</v>
      </c>
      <c r="C153" s="9" t="s">
        <v>303</v>
      </c>
      <c r="D153" s="11" t="s">
        <v>288</v>
      </c>
      <c r="F153" s="9" t="s">
        <v>241</v>
      </c>
      <c r="G153" s="9" t="s">
        <v>185</v>
      </c>
      <c r="H153" s="9" t="s">
        <v>260</v>
      </c>
      <c r="I153" s="9" t="s">
        <v>40</v>
      </c>
      <c r="K153" s="13"/>
      <c r="L153" s="13">
        <v>1</v>
      </c>
      <c r="N153" s="9" t="s">
        <v>432</v>
      </c>
      <c r="P153" s="9" t="s">
        <v>82</v>
      </c>
      <c r="BC153" s="9">
        <v>190</v>
      </c>
      <c r="BG153" s="10"/>
    </row>
    <row r="154" spans="1:59" s="9" customFormat="1" ht="12" x14ac:dyDescent="0.2">
      <c r="A154" s="9">
        <v>422</v>
      </c>
      <c r="B154" s="9">
        <v>79</v>
      </c>
      <c r="C154" s="9" t="s">
        <v>303</v>
      </c>
      <c r="D154" s="11" t="s">
        <v>288</v>
      </c>
      <c r="F154" s="9" t="s">
        <v>241</v>
      </c>
      <c r="G154" s="9" t="s">
        <v>184</v>
      </c>
      <c r="H154" s="9" t="s">
        <v>260</v>
      </c>
      <c r="I154" s="9" t="s">
        <v>40</v>
      </c>
      <c r="K154" s="13"/>
      <c r="L154" s="13">
        <v>1</v>
      </c>
      <c r="N154" s="9" t="s">
        <v>437</v>
      </c>
      <c r="P154" s="9" t="s">
        <v>82</v>
      </c>
      <c r="BC154" s="9">
        <v>70</v>
      </c>
      <c r="BG154" s="10"/>
    </row>
    <row r="155" spans="1:59" s="9" customFormat="1" ht="12" x14ac:dyDescent="0.2">
      <c r="A155" s="9">
        <v>423</v>
      </c>
      <c r="B155" s="9">
        <v>79</v>
      </c>
      <c r="C155" s="9" t="s">
        <v>303</v>
      </c>
      <c r="D155" s="11" t="s">
        <v>288</v>
      </c>
      <c r="F155" s="9" t="s">
        <v>241</v>
      </c>
      <c r="G155" s="9" t="s">
        <v>184</v>
      </c>
      <c r="H155" s="9" t="s">
        <v>260</v>
      </c>
      <c r="I155" s="9" t="s">
        <v>40</v>
      </c>
      <c r="K155" s="13"/>
      <c r="L155" s="13">
        <v>1</v>
      </c>
      <c r="N155" s="9" t="s">
        <v>437</v>
      </c>
      <c r="P155" s="9" t="s">
        <v>82</v>
      </c>
      <c r="BC155" s="9">
        <v>70</v>
      </c>
      <c r="BG155" s="10"/>
    </row>
    <row r="156" spans="1:59" s="9" customFormat="1" ht="12" x14ac:dyDescent="0.2">
      <c r="A156" s="9">
        <v>424</v>
      </c>
      <c r="B156" s="9">
        <v>79</v>
      </c>
      <c r="C156" s="9" t="s">
        <v>303</v>
      </c>
      <c r="D156" s="11" t="s">
        <v>288</v>
      </c>
      <c r="F156" s="9" t="s">
        <v>241</v>
      </c>
      <c r="G156" s="9" t="s">
        <v>184</v>
      </c>
      <c r="H156" s="9" t="s">
        <v>260</v>
      </c>
      <c r="I156" s="9" t="s">
        <v>40</v>
      </c>
      <c r="K156" s="13"/>
      <c r="L156" s="13">
        <v>1</v>
      </c>
      <c r="N156" s="9" t="s">
        <v>432</v>
      </c>
      <c r="P156" s="9" t="s">
        <v>82</v>
      </c>
      <c r="BC156" s="9">
        <v>200</v>
      </c>
      <c r="BG156" s="10"/>
    </row>
    <row r="157" spans="1:59" s="9" customFormat="1" ht="12" x14ac:dyDescent="0.2">
      <c r="A157" s="9">
        <v>425</v>
      </c>
      <c r="B157" s="9">
        <v>79</v>
      </c>
      <c r="C157" s="9" t="s">
        <v>303</v>
      </c>
      <c r="D157" s="11" t="s">
        <v>288</v>
      </c>
      <c r="F157" s="9" t="s">
        <v>241</v>
      </c>
      <c r="G157" s="9" t="s">
        <v>184</v>
      </c>
      <c r="H157" s="9" t="s">
        <v>260</v>
      </c>
      <c r="I157" s="9" t="s">
        <v>40</v>
      </c>
      <c r="K157" s="13"/>
      <c r="L157" s="13">
        <v>1</v>
      </c>
      <c r="N157" s="9" t="s">
        <v>432</v>
      </c>
      <c r="P157" s="9" t="s">
        <v>82</v>
      </c>
      <c r="BC157" s="9">
        <v>270</v>
      </c>
      <c r="BG157" s="10"/>
    </row>
    <row r="158" spans="1:59" s="9" customFormat="1" ht="12" x14ac:dyDescent="0.2">
      <c r="A158" s="9">
        <v>426</v>
      </c>
      <c r="B158" s="9">
        <v>79</v>
      </c>
      <c r="C158" s="9" t="s">
        <v>303</v>
      </c>
      <c r="D158" s="11" t="s">
        <v>288</v>
      </c>
      <c r="F158" s="9" t="s">
        <v>241</v>
      </c>
      <c r="G158" s="9" t="s">
        <v>184</v>
      </c>
      <c r="H158" s="9" t="s">
        <v>260</v>
      </c>
      <c r="I158" s="9" t="s">
        <v>40</v>
      </c>
      <c r="K158" s="13"/>
      <c r="L158" s="13">
        <v>1</v>
      </c>
      <c r="N158" s="9" t="s">
        <v>437</v>
      </c>
      <c r="P158" s="9" t="s">
        <v>82</v>
      </c>
      <c r="BC158" s="9">
        <v>120</v>
      </c>
      <c r="BG158" s="10"/>
    </row>
    <row r="159" spans="1:59" s="9" customFormat="1" ht="12" x14ac:dyDescent="0.2">
      <c r="A159" s="9">
        <v>427</v>
      </c>
      <c r="B159" s="9">
        <v>79</v>
      </c>
      <c r="C159" s="9" t="s">
        <v>303</v>
      </c>
      <c r="D159" s="11" t="s">
        <v>288</v>
      </c>
      <c r="F159" s="9" t="s">
        <v>241</v>
      </c>
      <c r="G159" s="9" t="s">
        <v>184</v>
      </c>
      <c r="H159" s="9" t="s">
        <v>260</v>
      </c>
      <c r="I159" s="9" t="s">
        <v>40</v>
      </c>
      <c r="K159" s="13"/>
      <c r="L159" s="13">
        <v>1</v>
      </c>
      <c r="N159" s="9" t="s">
        <v>431</v>
      </c>
      <c r="P159" s="9" t="s">
        <v>82</v>
      </c>
      <c r="BC159" s="9">
        <v>90</v>
      </c>
      <c r="BG159" s="10"/>
    </row>
    <row r="160" spans="1:59" s="9" customFormat="1" ht="12" x14ac:dyDescent="0.2">
      <c r="A160" s="9">
        <v>428</v>
      </c>
      <c r="B160" s="9">
        <v>79</v>
      </c>
      <c r="C160" s="9" t="s">
        <v>303</v>
      </c>
      <c r="D160" s="11" t="s">
        <v>288</v>
      </c>
      <c r="F160" s="9" t="s">
        <v>241</v>
      </c>
      <c r="G160" s="9" t="s">
        <v>184</v>
      </c>
      <c r="H160" s="9" t="s">
        <v>260</v>
      </c>
      <c r="I160" s="9" t="s">
        <v>40</v>
      </c>
      <c r="K160" s="13"/>
      <c r="L160" s="13">
        <v>1</v>
      </c>
      <c r="N160" s="9" t="s">
        <v>431</v>
      </c>
      <c r="P160" s="9" t="s">
        <v>82</v>
      </c>
      <c r="BC160" s="9">
        <v>90</v>
      </c>
      <c r="BG160" s="10"/>
    </row>
    <row r="161" spans="1:59" s="9" customFormat="1" ht="12" x14ac:dyDescent="0.2">
      <c r="A161" s="9">
        <v>429</v>
      </c>
      <c r="B161" s="9">
        <v>79</v>
      </c>
      <c r="C161" s="9" t="s">
        <v>303</v>
      </c>
      <c r="D161" s="11" t="s">
        <v>288</v>
      </c>
      <c r="F161" s="9" t="s">
        <v>241</v>
      </c>
      <c r="G161" s="9" t="s">
        <v>184</v>
      </c>
      <c r="H161" s="9" t="s">
        <v>260</v>
      </c>
      <c r="I161" s="9" t="s">
        <v>40</v>
      </c>
      <c r="K161" s="13"/>
      <c r="L161" s="13">
        <v>1</v>
      </c>
      <c r="N161" s="9" t="s">
        <v>431</v>
      </c>
      <c r="P161" s="9" t="s">
        <v>82</v>
      </c>
      <c r="BC161" s="9">
        <v>200</v>
      </c>
      <c r="BG161" s="10"/>
    </row>
    <row r="162" spans="1:59" s="9" customFormat="1" ht="12" x14ac:dyDescent="0.2">
      <c r="A162" s="9">
        <v>430</v>
      </c>
      <c r="B162" s="9">
        <v>79</v>
      </c>
      <c r="C162" s="9" t="s">
        <v>303</v>
      </c>
      <c r="D162" s="11" t="s">
        <v>288</v>
      </c>
      <c r="F162" s="9" t="s">
        <v>241</v>
      </c>
      <c r="G162" s="9" t="s">
        <v>184</v>
      </c>
      <c r="H162" s="9" t="s">
        <v>260</v>
      </c>
      <c r="I162" s="9" t="s">
        <v>40</v>
      </c>
      <c r="K162" s="13"/>
      <c r="L162" s="13">
        <v>1</v>
      </c>
      <c r="N162" s="9" t="s">
        <v>431</v>
      </c>
      <c r="P162" s="9" t="s">
        <v>82</v>
      </c>
      <c r="BC162" s="9">
        <v>180</v>
      </c>
      <c r="BG162" s="10"/>
    </row>
    <row r="163" spans="1:59" s="9" customFormat="1" ht="12" customHeight="1" x14ac:dyDescent="0.2">
      <c r="A163" s="9">
        <v>431</v>
      </c>
      <c r="B163" s="9">
        <v>79</v>
      </c>
      <c r="C163" s="9" t="s">
        <v>303</v>
      </c>
      <c r="D163" s="11" t="s">
        <v>288</v>
      </c>
      <c r="F163" s="9" t="s">
        <v>241</v>
      </c>
      <c r="G163" s="9" t="s">
        <v>185</v>
      </c>
      <c r="H163" s="9" t="s">
        <v>153</v>
      </c>
      <c r="I163" s="9" t="s">
        <v>40</v>
      </c>
      <c r="K163" s="13"/>
      <c r="L163" s="38">
        <v>1</v>
      </c>
      <c r="N163" s="7" t="s">
        <v>436</v>
      </c>
      <c r="P163" s="9" t="s">
        <v>82</v>
      </c>
      <c r="BC163" s="9">
        <v>590</v>
      </c>
      <c r="BG163" s="5"/>
    </row>
    <row r="164" spans="1:59" s="9" customFormat="1" ht="12" x14ac:dyDescent="0.2">
      <c r="A164" s="9">
        <v>432</v>
      </c>
      <c r="B164" s="9">
        <v>79</v>
      </c>
      <c r="C164" s="9" t="s">
        <v>303</v>
      </c>
      <c r="D164" s="11" t="s">
        <v>288</v>
      </c>
      <c r="F164" s="9" t="s">
        <v>241</v>
      </c>
      <c r="G164" s="9" t="s">
        <v>184</v>
      </c>
      <c r="H164" s="9" t="s">
        <v>153</v>
      </c>
      <c r="I164" s="9" t="s">
        <v>40</v>
      </c>
      <c r="K164" s="13"/>
      <c r="L164" s="38"/>
      <c r="N164" s="9" t="s">
        <v>434</v>
      </c>
      <c r="P164" s="9" t="s">
        <v>82</v>
      </c>
      <c r="BC164" s="9">
        <v>590</v>
      </c>
      <c r="BG164" s="10"/>
    </row>
    <row r="165" spans="1:59" s="9" customFormat="1" ht="12" x14ac:dyDescent="0.2">
      <c r="A165" s="9">
        <v>433</v>
      </c>
      <c r="B165" s="9">
        <v>79</v>
      </c>
      <c r="C165" s="9" t="s">
        <v>303</v>
      </c>
      <c r="D165" s="11" t="s">
        <v>288</v>
      </c>
      <c r="F165" s="9" t="s">
        <v>241</v>
      </c>
      <c r="G165" s="9" t="s">
        <v>184</v>
      </c>
      <c r="H165" s="9" t="s">
        <v>153</v>
      </c>
      <c r="I165" s="9" t="s">
        <v>40</v>
      </c>
      <c r="K165" s="13"/>
      <c r="L165" s="38"/>
      <c r="N165" s="9" t="s">
        <v>434</v>
      </c>
      <c r="P165" s="9" t="s">
        <v>357</v>
      </c>
      <c r="BC165" s="9">
        <v>170</v>
      </c>
      <c r="BG165" s="10"/>
    </row>
    <row r="166" spans="1:59" s="9" customFormat="1" ht="12" x14ac:dyDescent="0.2">
      <c r="A166" s="9">
        <v>434</v>
      </c>
      <c r="B166" s="9">
        <v>79</v>
      </c>
      <c r="C166" s="9" t="s">
        <v>303</v>
      </c>
      <c r="D166" s="11" t="s">
        <v>288</v>
      </c>
      <c r="F166" s="9" t="s">
        <v>241</v>
      </c>
      <c r="G166" s="9" t="s">
        <v>184</v>
      </c>
      <c r="H166" s="9" t="s">
        <v>153</v>
      </c>
      <c r="I166" s="9" t="s">
        <v>40</v>
      </c>
      <c r="K166" s="13"/>
      <c r="L166" s="38"/>
      <c r="N166" s="9" t="s">
        <v>434</v>
      </c>
      <c r="P166" s="9" t="s">
        <v>97</v>
      </c>
      <c r="BC166" s="9">
        <v>560</v>
      </c>
      <c r="BG166" s="10"/>
    </row>
    <row r="167" spans="1:59" s="9" customFormat="1" ht="12" x14ac:dyDescent="0.2">
      <c r="A167" s="9">
        <v>435</v>
      </c>
      <c r="B167" s="9">
        <v>79</v>
      </c>
      <c r="C167" s="9" t="s">
        <v>302</v>
      </c>
      <c r="D167" s="11" t="s">
        <v>288</v>
      </c>
      <c r="F167" s="9" t="s">
        <v>241</v>
      </c>
      <c r="G167" s="9" t="s">
        <v>184</v>
      </c>
      <c r="H167" s="9" t="s">
        <v>153</v>
      </c>
      <c r="I167" s="9" t="s">
        <v>40</v>
      </c>
      <c r="K167" s="13"/>
      <c r="L167" s="38"/>
      <c r="N167" s="9" t="s">
        <v>434</v>
      </c>
      <c r="P167" s="9" t="s">
        <v>357</v>
      </c>
      <c r="BC167" s="9">
        <v>190</v>
      </c>
      <c r="BG167" s="10"/>
    </row>
    <row r="168" spans="1:59" s="9" customFormat="1" ht="12" x14ac:dyDescent="0.2">
      <c r="A168" s="9">
        <v>436</v>
      </c>
      <c r="B168" s="9">
        <v>79</v>
      </c>
      <c r="C168" s="9" t="s">
        <v>302</v>
      </c>
      <c r="D168" s="11" t="s">
        <v>288</v>
      </c>
      <c r="F168" s="9" t="s">
        <v>241</v>
      </c>
      <c r="G168" s="9" t="s">
        <v>184</v>
      </c>
      <c r="H168" s="9" t="s">
        <v>153</v>
      </c>
      <c r="I168" s="9" t="s">
        <v>40</v>
      </c>
      <c r="K168" s="13"/>
      <c r="L168" s="38"/>
      <c r="N168" s="9" t="s">
        <v>434</v>
      </c>
      <c r="P168" s="9" t="s">
        <v>97</v>
      </c>
      <c r="BC168" s="9">
        <v>580</v>
      </c>
      <c r="BG168" s="10"/>
    </row>
    <row r="169" spans="1:59" s="9" customFormat="1" ht="12" x14ac:dyDescent="0.2">
      <c r="A169" s="9">
        <v>437</v>
      </c>
      <c r="B169" s="9">
        <v>79</v>
      </c>
      <c r="C169" s="9" t="s">
        <v>302</v>
      </c>
      <c r="D169" s="11" t="s">
        <v>288</v>
      </c>
      <c r="F169" s="9" t="s">
        <v>241</v>
      </c>
      <c r="G169" s="9" t="s">
        <v>272</v>
      </c>
      <c r="H169" s="9" t="s">
        <v>153</v>
      </c>
      <c r="I169" s="9" t="s">
        <v>40</v>
      </c>
      <c r="K169" s="13"/>
      <c r="L169" s="38"/>
      <c r="N169" s="9" t="s">
        <v>434</v>
      </c>
      <c r="P169" s="9" t="s">
        <v>358</v>
      </c>
      <c r="BC169" s="9">
        <v>590</v>
      </c>
      <c r="BG169" s="10"/>
    </row>
    <row r="170" spans="1:59" s="9" customFormat="1" ht="12" x14ac:dyDescent="0.2">
      <c r="A170" s="9">
        <v>438</v>
      </c>
      <c r="B170" s="9">
        <v>79</v>
      </c>
      <c r="C170" s="9" t="s">
        <v>302</v>
      </c>
      <c r="D170" s="11" t="s">
        <v>288</v>
      </c>
      <c r="F170" s="9" t="s">
        <v>241</v>
      </c>
      <c r="G170" s="9" t="s">
        <v>273</v>
      </c>
      <c r="H170" s="9" t="s">
        <v>153</v>
      </c>
      <c r="I170" s="9" t="s">
        <v>40</v>
      </c>
      <c r="K170" s="13"/>
      <c r="L170" s="38"/>
      <c r="N170" s="9" t="s">
        <v>434</v>
      </c>
      <c r="P170" s="9" t="s">
        <v>358</v>
      </c>
      <c r="BC170" s="9">
        <v>450</v>
      </c>
      <c r="BE170" s="10"/>
      <c r="BG170" s="10"/>
    </row>
    <row r="171" spans="1:59" s="9" customFormat="1" ht="12" x14ac:dyDescent="0.2">
      <c r="A171" s="9">
        <v>439</v>
      </c>
      <c r="B171" s="9">
        <v>79</v>
      </c>
      <c r="C171" s="9" t="s">
        <v>302</v>
      </c>
      <c r="D171" s="11" t="s">
        <v>288</v>
      </c>
      <c r="F171" s="9" t="s">
        <v>241</v>
      </c>
      <c r="G171" s="9" t="s">
        <v>274</v>
      </c>
      <c r="H171" s="9" t="s">
        <v>153</v>
      </c>
      <c r="I171" s="9" t="s">
        <v>40</v>
      </c>
      <c r="K171" s="13"/>
      <c r="L171" s="38"/>
      <c r="N171" s="9" t="s">
        <v>434</v>
      </c>
      <c r="P171" s="9" t="s">
        <v>358</v>
      </c>
      <c r="BC171" s="9">
        <v>230</v>
      </c>
      <c r="BE171" s="10"/>
      <c r="BG171" s="10"/>
    </row>
    <row r="172" spans="1:59" s="9" customFormat="1" ht="12" x14ac:dyDescent="0.2">
      <c r="A172" s="9">
        <v>440</v>
      </c>
      <c r="B172" s="9">
        <v>79</v>
      </c>
      <c r="C172" s="9" t="s">
        <v>302</v>
      </c>
      <c r="D172" s="11" t="s">
        <v>288</v>
      </c>
      <c r="F172" s="9" t="s">
        <v>241</v>
      </c>
      <c r="G172" s="9" t="s">
        <v>275</v>
      </c>
      <c r="H172" s="9" t="s">
        <v>153</v>
      </c>
      <c r="I172" s="9" t="s">
        <v>40</v>
      </c>
      <c r="K172" s="13"/>
      <c r="L172" s="38"/>
      <c r="N172" s="9" t="s">
        <v>434</v>
      </c>
      <c r="P172" s="9" t="s">
        <v>358</v>
      </c>
      <c r="BC172" s="9">
        <v>180</v>
      </c>
      <c r="BE172" s="10"/>
      <c r="BG172" s="10"/>
    </row>
    <row r="173" spans="1:59" s="9" customFormat="1" ht="12" x14ac:dyDescent="0.2">
      <c r="A173" s="9">
        <v>441</v>
      </c>
      <c r="B173" s="9">
        <v>79</v>
      </c>
      <c r="C173" s="9" t="s">
        <v>302</v>
      </c>
      <c r="D173" s="11" t="s">
        <v>288</v>
      </c>
      <c r="F173" s="9" t="s">
        <v>241</v>
      </c>
      <c r="G173" s="9" t="s">
        <v>276</v>
      </c>
      <c r="H173" s="9" t="s">
        <v>153</v>
      </c>
      <c r="I173" s="9" t="s">
        <v>40</v>
      </c>
      <c r="K173" s="13"/>
      <c r="L173" s="38"/>
      <c r="N173" s="9" t="s">
        <v>434</v>
      </c>
      <c r="P173" s="9" t="s">
        <v>358</v>
      </c>
      <c r="BC173" s="9">
        <v>190</v>
      </c>
      <c r="BG173" s="10"/>
    </row>
    <row r="174" spans="1:59" s="9" customFormat="1" ht="12" x14ac:dyDescent="0.2">
      <c r="A174" s="9">
        <v>442</v>
      </c>
      <c r="B174" s="9">
        <v>79</v>
      </c>
      <c r="C174" s="9" t="s">
        <v>302</v>
      </c>
      <c r="D174" s="11" t="s">
        <v>288</v>
      </c>
      <c r="F174" s="9" t="s">
        <v>241</v>
      </c>
      <c r="G174" s="9" t="s">
        <v>184</v>
      </c>
      <c r="H174" s="9" t="s">
        <v>277</v>
      </c>
      <c r="I174" s="9" t="s">
        <v>40</v>
      </c>
      <c r="K174" s="13"/>
      <c r="L174" s="38">
        <v>1</v>
      </c>
      <c r="N174" s="9" t="s">
        <v>435</v>
      </c>
      <c r="P174" s="9" t="s">
        <v>82</v>
      </c>
      <c r="BC174" s="9">
        <v>540</v>
      </c>
      <c r="BG174" s="10"/>
    </row>
    <row r="175" spans="1:59" s="9" customFormat="1" ht="12" x14ac:dyDescent="0.2">
      <c r="A175" s="9">
        <v>443</v>
      </c>
      <c r="B175" s="9">
        <v>79</v>
      </c>
      <c r="C175" s="9" t="s">
        <v>302</v>
      </c>
      <c r="D175" s="11" t="s">
        <v>288</v>
      </c>
      <c r="F175" s="9" t="s">
        <v>241</v>
      </c>
      <c r="G175" s="9" t="s">
        <v>184</v>
      </c>
      <c r="H175" s="9" t="s">
        <v>277</v>
      </c>
      <c r="I175" s="9" t="s">
        <v>40</v>
      </c>
      <c r="K175" s="13"/>
      <c r="L175" s="38"/>
      <c r="N175" s="9" t="s">
        <v>431</v>
      </c>
      <c r="P175" s="9" t="s">
        <v>82</v>
      </c>
      <c r="BC175" s="9">
        <v>540</v>
      </c>
      <c r="BG175" s="10"/>
    </row>
    <row r="176" spans="1:59" s="9" customFormat="1" ht="12" x14ac:dyDescent="0.2">
      <c r="A176" s="9">
        <v>444</v>
      </c>
      <c r="B176" s="9">
        <v>79</v>
      </c>
      <c r="C176" s="9" t="s">
        <v>302</v>
      </c>
      <c r="D176" s="11" t="s">
        <v>288</v>
      </c>
      <c r="F176" s="9" t="s">
        <v>241</v>
      </c>
      <c r="G176" s="9" t="s">
        <v>184</v>
      </c>
      <c r="H176" s="9" t="s">
        <v>277</v>
      </c>
      <c r="I176" s="9" t="s">
        <v>40</v>
      </c>
      <c r="K176" s="13"/>
      <c r="L176" s="38"/>
      <c r="N176" s="9" t="s">
        <v>431</v>
      </c>
      <c r="P176" s="9" t="s">
        <v>357</v>
      </c>
      <c r="BC176" s="9">
        <v>230</v>
      </c>
      <c r="BG176" s="10"/>
    </row>
    <row r="177" spans="1:59" s="9" customFormat="1" ht="12" x14ac:dyDescent="0.2">
      <c r="A177" s="9">
        <v>445</v>
      </c>
      <c r="B177" s="9">
        <v>79</v>
      </c>
      <c r="C177" s="9" t="s">
        <v>302</v>
      </c>
      <c r="D177" s="11" t="s">
        <v>288</v>
      </c>
      <c r="F177" s="9" t="s">
        <v>241</v>
      </c>
      <c r="G177" s="9" t="s">
        <v>184</v>
      </c>
      <c r="H177" s="9" t="s">
        <v>277</v>
      </c>
      <c r="I177" s="9" t="s">
        <v>40</v>
      </c>
      <c r="K177" s="13"/>
      <c r="L177" s="38"/>
      <c r="N177" s="9" t="s">
        <v>431</v>
      </c>
      <c r="P177" s="9" t="s">
        <v>97</v>
      </c>
      <c r="BC177" s="9">
        <v>510</v>
      </c>
      <c r="BG177" s="10"/>
    </row>
    <row r="178" spans="1:59" s="9" customFormat="1" ht="12" x14ac:dyDescent="0.2">
      <c r="A178" s="9">
        <v>446</v>
      </c>
      <c r="B178" s="9">
        <v>79</v>
      </c>
      <c r="C178" s="9" t="s">
        <v>302</v>
      </c>
      <c r="D178" s="11" t="s">
        <v>288</v>
      </c>
      <c r="F178" s="9" t="s">
        <v>241</v>
      </c>
      <c r="G178" s="9" t="s">
        <v>184</v>
      </c>
      <c r="H178" s="9" t="s">
        <v>277</v>
      </c>
      <c r="I178" s="9" t="s">
        <v>40</v>
      </c>
      <c r="K178" s="13"/>
      <c r="L178" s="38"/>
      <c r="N178" s="9" t="s">
        <v>431</v>
      </c>
      <c r="P178" s="9" t="s">
        <v>357</v>
      </c>
      <c r="BC178" s="9">
        <v>210</v>
      </c>
      <c r="BG178" s="10"/>
    </row>
    <row r="179" spans="1:59" s="9" customFormat="1" ht="12" x14ac:dyDescent="0.2">
      <c r="A179" s="9">
        <v>447</v>
      </c>
      <c r="B179" s="9">
        <v>79</v>
      </c>
      <c r="C179" s="9" t="s">
        <v>302</v>
      </c>
      <c r="D179" s="11" t="s">
        <v>288</v>
      </c>
      <c r="F179" s="9" t="s">
        <v>241</v>
      </c>
      <c r="G179" s="9" t="s">
        <v>184</v>
      </c>
      <c r="H179" s="9" t="s">
        <v>277</v>
      </c>
      <c r="I179" s="9" t="s">
        <v>40</v>
      </c>
      <c r="K179" s="13"/>
      <c r="L179" s="38"/>
      <c r="N179" s="9" t="s">
        <v>431</v>
      </c>
      <c r="P179" s="9" t="s">
        <v>97</v>
      </c>
      <c r="BC179" s="9">
        <v>500</v>
      </c>
      <c r="BG179" s="10"/>
    </row>
    <row r="180" spans="1:59" s="9" customFormat="1" ht="12" x14ac:dyDescent="0.2">
      <c r="A180" s="9">
        <v>448</v>
      </c>
      <c r="B180" s="9">
        <v>79</v>
      </c>
      <c r="C180" s="9" t="s">
        <v>302</v>
      </c>
      <c r="D180" s="11" t="s">
        <v>288</v>
      </c>
      <c r="F180" s="9" t="s">
        <v>241</v>
      </c>
      <c r="G180" s="9" t="s">
        <v>272</v>
      </c>
      <c r="H180" s="9" t="s">
        <v>277</v>
      </c>
      <c r="I180" s="9" t="s">
        <v>40</v>
      </c>
      <c r="K180" s="13"/>
      <c r="L180" s="38"/>
      <c r="N180" s="9" t="s">
        <v>431</v>
      </c>
      <c r="P180" s="9" t="s">
        <v>358</v>
      </c>
      <c r="BC180" s="9">
        <v>540</v>
      </c>
      <c r="BE180" s="10"/>
      <c r="BG180" s="10"/>
    </row>
    <row r="181" spans="1:59" s="9" customFormat="1" ht="12" x14ac:dyDescent="0.2">
      <c r="A181" s="9">
        <v>449</v>
      </c>
      <c r="B181" s="9">
        <v>79</v>
      </c>
      <c r="C181" s="9" t="s">
        <v>302</v>
      </c>
      <c r="D181" s="11" t="s">
        <v>288</v>
      </c>
      <c r="F181" s="9" t="s">
        <v>241</v>
      </c>
      <c r="G181" s="9" t="s">
        <v>273</v>
      </c>
      <c r="H181" s="9" t="s">
        <v>277</v>
      </c>
      <c r="I181" s="9" t="s">
        <v>40</v>
      </c>
      <c r="K181" s="13"/>
      <c r="L181" s="38"/>
      <c r="N181" s="9" t="s">
        <v>431</v>
      </c>
      <c r="P181" s="9" t="s">
        <v>358</v>
      </c>
      <c r="BC181" s="9">
        <v>370</v>
      </c>
      <c r="BE181" s="10"/>
      <c r="BG181" s="10"/>
    </row>
    <row r="182" spans="1:59" s="9" customFormat="1" ht="12" x14ac:dyDescent="0.2">
      <c r="A182" s="9">
        <v>450</v>
      </c>
      <c r="B182" s="9">
        <v>79</v>
      </c>
      <c r="C182" s="9" t="s">
        <v>302</v>
      </c>
      <c r="D182" s="11" t="s">
        <v>288</v>
      </c>
      <c r="F182" s="9" t="s">
        <v>241</v>
      </c>
      <c r="G182" s="9" t="s">
        <v>274</v>
      </c>
      <c r="H182" s="9" t="s">
        <v>277</v>
      </c>
      <c r="I182" s="9" t="s">
        <v>40</v>
      </c>
      <c r="K182" s="13"/>
      <c r="L182" s="38"/>
      <c r="N182" s="9" t="s">
        <v>431</v>
      </c>
      <c r="P182" s="9" t="s">
        <v>358</v>
      </c>
      <c r="BC182" s="9">
        <v>200</v>
      </c>
      <c r="BE182" s="10"/>
      <c r="BG182" s="10"/>
    </row>
    <row r="183" spans="1:59" s="9" customFormat="1" ht="12" x14ac:dyDescent="0.2">
      <c r="A183" s="9">
        <v>451</v>
      </c>
      <c r="B183" s="9">
        <v>79</v>
      </c>
      <c r="C183" s="9" t="s">
        <v>302</v>
      </c>
      <c r="D183" s="11" t="s">
        <v>288</v>
      </c>
      <c r="F183" s="9" t="s">
        <v>241</v>
      </c>
      <c r="G183" s="9" t="s">
        <v>275</v>
      </c>
      <c r="H183" s="9" t="s">
        <v>277</v>
      </c>
      <c r="I183" s="9" t="s">
        <v>40</v>
      </c>
      <c r="K183" s="13"/>
      <c r="L183" s="38"/>
      <c r="N183" s="9" t="s">
        <v>431</v>
      </c>
      <c r="P183" s="9" t="s">
        <v>358</v>
      </c>
      <c r="BC183" s="9">
        <v>130</v>
      </c>
      <c r="BE183" s="10"/>
      <c r="BG183" s="10"/>
    </row>
    <row r="184" spans="1:59" s="9" customFormat="1" ht="12" x14ac:dyDescent="0.2">
      <c r="A184" s="9">
        <v>452</v>
      </c>
      <c r="B184" s="9">
        <v>79</v>
      </c>
      <c r="C184" s="9" t="s">
        <v>302</v>
      </c>
      <c r="D184" s="11" t="s">
        <v>288</v>
      </c>
      <c r="F184" s="9" t="s">
        <v>241</v>
      </c>
      <c r="G184" s="9" t="s">
        <v>276</v>
      </c>
      <c r="H184" s="9" t="s">
        <v>277</v>
      </c>
      <c r="I184" s="9" t="s">
        <v>40</v>
      </c>
      <c r="K184" s="13"/>
      <c r="L184" s="38"/>
      <c r="N184" s="9" t="s">
        <v>431</v>
      </c>
      <c r="P184" s="9" t="s">
        <v>358</v>
      </c>
      <c r="BC184" s="9">
        <v>100</v>
      </c>
      <c r="BG184" s="10"/>
    </row>
    <row r="185" spans="1:59" s="9" customFormat="1" ht="12" x14ac:dyDescent="0.2">
      <c r="A185" s="9">
        <v>453</v>
      </c>
      <c r="B185" s="9">
        <v>79</v>
      </c>
      <c r="C185" s="9" t="s">
        <v>302</v>
      </c>
      <c r="D185" s="11" t="s">
        <v>288</v>
      </c>
      <c r="F185" s="9" t="s">
        <v>241</v>
      </c>
      <c r="G185" s="9" t="s">
        <v>184</v>
      </c>
      <c r="H185" s="9" t="s">
        <v>277</v>
      </c>
      <c r="I185" s="9" t="s">
        <v>40</v>
      </c>
      <c r="K185" s="13"/>
      <c r="L185" s="38">
        <v>1</v>
      </c>
      <c r="N185" s="9" t="s">
        <v>431</v>
      </c>
      <c r="P185" s="9" t="s">
        <v>82</v>
      </c>
      <c r="BC185" s="9">
        <v>390</v>
      </c>
      <c r="BG185" s="10"/>
    </row>
    <row r="186" spans="1:59" s="9" customFormat="1" ht="12" x14ac:dyDescent="0.2">
      <c r="A186" s="9">
        <v>454</v>
      </c>
      <c r="B186" s="9">
        <v>79</v>
      </c>
      <c r="C186" s="9" t="s">
        <v>302</v>
      </c>
      <c r="D186" s="11" t="s">
        <v>288</v>
      </c>
      <c r="F186" s="9" t="s">
        <v>241</v>
      </c>
      <c r="G186" s="9" t="s">
        <v>184</v>
      </c>
      <c r="H186" s="9" t="s">
        <v>277</v>
      </c>
      <c r="I186" s="9" t="s">
        <v>40</v>
      </c>
      <c r="K186" s="13"/>
      <c r="L186" s="38"/>
      <c r="N186" s="9" t="s">
        <v>431</v>
      </c>
      <c r="P186" s="9" t="s">
        <v>82</v>
      </c>
      <c r="BC186" s="9">
        <v>390</v>
      </c>
      <c r="BG186" s="10"/>
    </row>
    <row r="187" spans="1:59" s="9" customFormat="1" ht="12" x14ac:dyDescent="0.2">
      <c r="A187" s="9">
        <v>455</v>
      </c>
      <c r="B187" s="9">
        <v>79</v>
      </c>
      <c r="C187" s="9" t="s">
        <v>302</v>
      </c>
      <c r="D187" s="11" t="s">
        <v>288</v>
      </c>
      <c r="F187" s="9" t="s">
        <v>241</v>
      </c>
      <c r="G187" s="9" t="s">
        <v>184</v>
      </c>
      <c r="H187" s="9" t="s">
        <v>277</v>
      </c>
      <c r="I187" s="9" t="s">
        <v>40</v>
      </c>
      <c r="K187" s="13"/>
      <c r="L187" s="38"/>
      <c r="N187" s="9" t="s">
        <v>431</v>
      </c>
      <c r="P187" s="9" t="s">
        <v>357</v>
      </c>
      <c r="BC187" s="9">
        <v>140</v>
      </c>
      <c r="BG187" s="10"/>
    </row>
    <row r="188" spans="1:59" s="9" customFormat="1" ht="12" x14ac:dyDescent="0.2">
      <c r="A188" s="9">
        <v>456</v>
      </c>
      <c r="B188" s="9">
        <v>79</v>
      </c>
      <c r="C188" s="9" t="s">
        <v>302</v>
      </c>
      <c r="D188" s="11" t="s">
        <v>288</v>
      </c>
      <c r="F188" s="9" t="s">
        <v>241</v>
      </c>
      <c r="G188" s="9" t="s">
        <v>184</v>
      </c>
      <c r="H188" s="9" t="s">
        <v>277</v>
      </c>
      <c r="I188" s="9" t="s">
        <v>40</v>
      </c>
      <c r="K188" s="13"/>
      <c r="L188" s="38"/>
      <c r="N188" s="9" t="s">
        <v>431</v>
      </c>
      <c r="P188" s="9" t="s">
        <v>97</v>
      </c>
      <c r="BC188" s="9">
        <v>360</v>
      </c>
      <c r="BG188" s="10"/>
    </row>
    <row r="189" spans="1:59" s="9" customFormat="1" ht="12" x14ac:dyDescent="0.2">
      <c r="A189" s="9">
        <v>457</v>
      </c>
      <c r="B189" s="9">
        <v>79</v>
      </c>
      <c r="C189" s="9" t="s">
        <v>302</v>
      </c>
      <c r="D189" s="11" t="s">
        <v>288</v>
      </c>
      <c r="F189" s="9" t="s">
        <v>241</v>
      </c>
      <c r="G189" s="9" t="s">
        <v>184</v>
      </c>
      <c r="H189" s="9" t="s">
        <v>277</v>
      </c>
      <c r="I189" s="9" t="s">
        <v>40</v>
      </c>
      <c r="K189" s="13"/>
      <c r="L189" s="38"/>
      <c r="N189" s="9" t="s">
        <v>431</v>
      </c>
      <c r="P189" s="9" t="s">
        <v>357</v>
      </c>
      <c r="BC189" s="9">
        <v>170</v>
      </c>
      <c r="BG189" s="10"/>
    </row>
    <row r="190" spans="1:59" s="9" customFormat="1" ht="12" x14ac:dyDescent="0.2">
      <c r="A190" s="9">
        <v>458</v>
      </c>
      <c r="B190" s="9">
        <v>79</v>
      </c>
      <c r="C190" s="9" t="s">
        <v>302</v>
      </c>
      <c r="D190" s="11" t="s">
        <v>288</v>
      </c>
      <c r="F190" s="9" t="s">
        <v>241</v>
      </c>
      <c r="G190" s="9" t="s">
        <v>184</v>
      </c>
      <c r="H190" s="9" t="s">
        <v>277</v>
      </c>
      <c r="I190" s="9" t="s">
        <v>40</v>
      </c>
      <c r="K190" s="13"/>
      <c r="L190" s="38"/>
      <c r="N190" s="9" t="s">
        <v>431</v>
      </c>
      <c r="P190" s="9" t="s">
        <v>97</v>
      </c>
      <c r="BC190" s="9">
        <v>330</v>
      </c>
      <c r="BG190" s="10"/>
    </row>
    <row r="191" spans="1:59" s="9" customFormat="1" ht="12" x14ac:dyDescent="0.2">
      <c r="A191" s="9">
        <v>459</v>
      </c>
      <c r="B191" s="9">
        <v>79</v>
      </c>
      <c r="C191" s="9" t="s">
        <v>302</v>
      </c>
      <c r="D191" s="11" t="s">
        <v>288</v>
      </c>
      <c r="F191" s="9" t="s">
        <v>241</v>
      </c>
      <c r="G191" s="9" t="s">
        <v>272</v>
      </c>
      <c r="H191" s="9" t="s">
        <v>277</v>
      </c>
      <c r="I191" s="9" t="s">
        <v>40</v>
      </c>
      <c r="K191" s="13"/>
      <c r="L191" s="38"/>
      <c r="N191" s="9" t="s">
        <v>431</v>
      </c>
      <c r="P191" s="9" t="s">
        <v>358</v>
      </c>
      <c r="BC191" s="9">
        <v>290</v>
      </c>
      <c r="BE191" s="10"/>
      <c r="BG191" s="10"/>
    </row>
    <row r="192" spans="1:59" s="9" customFormat="1" ht="12" x14ac:dyDescent="0.2">
      <c r="A192" s="9">
        <v>460</v>
      </c>
      <c r="B192" s="9">
        <v>79</v>
      </c>
      <c r="C192" s="9" t="s">
        <v>302</v>
      </c>
      <c r="D192" s="11" t="s">
        <v>288</v>
      </c>
      <c r="F192" s="9" t="s">
        <v>241</v>
      </c>
      <c r="G192" s="9" t="s">
        <v>273</v>
      </c>
      <c r="H192" s="9" t="s">
        <v>277</v>
      </c>
      <c r="I192" s="9" t="s">
        <v>40</v>
      </c>
      <c r="K192" s="13"/>
      <c r="L192" s="38"/>
      <c r="N192" s="9" t="s">
        <v>431</v>
      </c>
      <c r="P192" s="9" t="s">
        <v>358</v>
      </c>
      <c r="BC192" s="9">
        <v>280</v>
      </c>
      <c r="BE192" s="10"/>
      <c r="BG192" s="10"/>
    </row>
    <row r="193" spans="1:83" s="9" customFormat="1" ht="12" x14ac:dyDescent="0.2">
      <c r="A193" s="9">
        <v>461</v>
      </c>
      <c r="B193" s="9">
        <v>79</v>
      </c>
      <c r="C193" s="9" t="s">
        <v>302</v>
      </c>
      <c r="D193" s="11" t="s">
        <v>288</v>
      </c>
      <c r="F193" s="9" t="s">
        <v>241</v>
      </c>
      <c r="G193" s="9" t="s">
        <v>274</v>
      </c>
      <c r="H193" s="9" t="s">
        <v>277</v>
      </c>
      <c r="I193" s="9" t="s">
        <v>40</v>
      </c>
      <c r="K193" s="13"/>
      <c r="L193" s="38"/>
      <c r="N193" s="9" t="s">
        <v>431</v>
      </c>
      <c r="P193" s="9" t="s">
        <v>358</v>
      </c>
      <c r="BC193" s="9">
        <v>140</v>
      </c>
      <c r="BE193" s="10"/>
      <c r="BG193" s="10"/>
    </row>
    <row r="194" spans="1:83" s="9" customFormat="1" ht="12" x14ac:dyDescent="0.2">
      <c r="A194" s="9">
        <v>462</v>
      </c>
      <c r="B194" s="9">
        <v>79</v>
      </c>
      <c r="C194" s="9" t="s">
        <v>302</v>
      </c>
      <c r="D194" s="11" t="s">
        <v>288</v>
      </c>
      <c r="F194" s="9" t="s">
        <v>241</v>
      </c>
      <c r="G194" s="9" t="s">
        <v>275</v>
      </c>
      <c r="H194" s="9" t="s">
        <v>277</v>
      </c>
      <c r="I194" s="9" t="s">
        <v>40</v>
      </c>
      <c r="K194" s="13"/>
      <c r="L194" s="38"/>
      <c r="N194" s="9" t="s">
        <v>431</v>
      </c>
      <c r="P194" s="9" t="s">
        <v>358</v>
      </c>
      <c r="BC194" s="9">
        <v>90</v>
      </c>
      <c r="BE194" s="10"/>
      <c r="BG194" s="10"/>
    </row>
    <row r="195" spans="1:83" s="9" customFormat="1" ht="12" x14ac:dyDescent="0.2">
      <c r="A195" s="9">
        <v>463</v>
      </c>
      <c r="B195" s="9">
        <v>79</v>
      </c>
      <c r="C195" s="9" t="s">
        <v>302</v>
      </c>
      <c r="D195" s="11" t="s">
        <v>288</v>
      </c>
      <c r="F195" s="9" t="s">
        <v>241</v>
      </c>
      <c r="G195" s="9" t="s">
        <v>276</v>
      </c>
      <c r="H195" s="9" t="s">
        <v>277</v>
      </c>
      <c r="I195" s="9" t="s">
        <v>40</v>
      </c>
      <c r="K195" s="13"/>
      <c r="L195" s="38"/>
      <c r="N195" s="9" t="s">
        <v>431</v>
      </c>
      <c r="P195" s="9" t="s">
        <v>358</v>
      </c>
      <c r="BC195" s="9">
        <v>80</v>
      </c>
      <c r="BG195" s="10"/>
    </row>
    <row r="196" spans="1:83" s="9" customFormat="1" ht="12" customHeight="1" x14ac:dyDescent="0.2">
      <c r="A196" s="9">
        <v>464</v>
      </c>
      <c r="B196" s="9">
        <v>80</v>
      </c>
      <c r="C196" s="9" t="s">
        <v>305</v>
      </c>
      <c r="D196" s="10" t="s">
        <v>291</v>
      </c>
      <c r="F196" s="9" t="s">
        <v>241</v>
      </c>
      <c r="G196" s="9" t="s">
        <v>349</v>
      </c>
      <c r="H196" s="9" t="s">
        <v>153</v>
      </c>
      <c r="I196" s="9" t="s">
        <v>40</v>
      </c>
      <c r="K196" s="13"/>
      <c r="L196" s="38">
        <v>1</v>
      </c>
      <c r="N196" s="7" t="s">
        <v>437</v>
      </c>
      <c r="P196" s="9" t="s">
        <v>356</v>
      </c>
      <c r="BI196" s="9">
        <v>4.4999999999999998E-2</v>
      </c>
      <c r="BM196" s="9" t="s">
        <v>186</v>
      </c>
      <c r="BO196" s="9">
        <v>5.2999999999999999E-2</v>
      </c>
      <c r="BS196" s="9" t="s">
        <v>186</v>
      </c>
      <c r="BU196" s="9">
        <v>0.39</v>
      </c>
      <c r="BY196" s="9" t="s">
        <v>186</v>
      </c>
      <c r="CA196" s="9">
        <v>0.27</v>
      </c>
      <c r="CE196" s="9" t="s">
        <v>186</v>
      </c>
    </row>
    <row r="197" spans="1:83" s="9" customFormat="1" ht="12" customHeight="1" x14ac:dyDescent="0.2">
      <c r="A197" s="9">
        <v>465</v>
      </c>
      <c r="B197" s="9">
        <v>80</v>
      </c>
      <c r="C197" s="9" t="s">
        <v>305</v>
      </c>
      <c r="D197" s="10" t="s">
        <v>291</v>
      </c>
      <c r="F197" s="9" t="s">
        <v>241</v>
      </c>
      <c r="G197" s="9" t="s">
        <v>350</v>
      </c>
      <c r="H197" s="9" t="s">
        <v>153</v>
      </c>
      <c r="I197" s="9" t="s">
        <v>40</v>
      </c>
      <c r="K197" s="13"/>
      <c r="L197" s="38"/>
      <c r="N197" s="7" t="s">
        <v>437</v>
      </c>
      <c r="P197" s="9" t="s">
        <v>356</v>
      </c>
      <c r="BI197" s="9">
        <v>4.4999999999999998E-2</v>
      </c>
      <c r="BM197" s="9" t="s">
        <v>186</v>
      </c>
      <c r="BO197" s="9">
        <v>5.2999999999999999E-2</v>
      </c>
      <c r="BS197" s="9" t="s">
        <v>186</v>
      </c>
      <c r="BU197" s="9">
        <v>0.32500000000000001</v>
      </c>
      <c r="BY197" s="9" t="s">
        <v>186</v>
      </c>
      <c r="CA197" s="9">
        <v>0.16200000000000001</v>
      </c>
      <c r="CE197" s="9" t="s">
        <v>186</v>
      </c>
    </row>
    <row r="198" spans="1:83" s="9" customFormat="1" ht="12" customHeight="1" x14ac:dyDescent="0.2">
      <c r="A198" s="9">
        <v>466</v>
      </c>
      <c r="B198" s="9">
        <v>80</v>
      </c>
      <c r="C198" s="9" t="s">
        <v>305</v>
      </c>
      <c r="D198" s="10" t="s">
        <v>291</v>
      </c>
      <c r="F198" s="9" t="s">
        <v>241</v>
      </c>
      <c r="G198" s="9" t="s">
        <v>348</v>
      </c>
      <c r="H198" s="9" t="s">
        <v>153</v>
      </c>
      <c r="I198" s="9" t="s">
        <v>40</v>
      </c>
      <c r="K198" s="13"/>
      <c r="L198" s="38">
        <v>1</v>
      </c>
      <c r="N198" s="7" t="s">
        <v>437</v>
      </c>
      <c r="P198" s="9" t="s">
        <v>356</v>
      </c>
      <c r="BI198" s="9">
        <v>0.13500000000000001</v>
      </c>
      <c r="BM198" s="9" t="s">
        <v>186</v>
      </c>
      <c r="BO198" s="9">
        <v>0.26500000000000001</v>
      </c>
      <c r="BS198" s="9" t="s">
        <v>186</v>
      </c>
      <c r="BU198" s="9">
        <v>0.32500000000000001</v>
      </c>
      <c r="BY198" s="9" t="s">
        <v>186</v>
      </c>
      <c r="CA198" s="9">
        <v>0.16200000000000001</v>
      </c>
      <c r="CE198" s="9" t="s">
        <v>186</v>
      </c>
    </row>
    <row r="199" spans="1:83" s="9" customFormat="1" ht="12" customHeight="1" x14ac:dyDescent="0.2">
      <c r="A199" s="9">
        <v>467</v>
      </c>
      <c r="B199" s="9">
        <v>80</v>
      </c>
      <c r="C199" s="9" t="s">
        <v>305</v>
      </c>
      <c r="D199" s="10" t="s">
        <v>291</v>
      </c>
      <c r="F199" s="9" t="s">
        <v>241</v>
      </c>
      <c r="G199" s="9" t="s">
        <v>347</v>
      </c>
      <c r="H199" s="9" t="s">
        <v>153</v>
      </c>
      <c r="I199" s="9" t="s">
        <v>40</v>
      </c>
      <c r="K199" s="13"/>
      <c r="L199" s="38"/>
      <c r="N199" s="7" t="s">
        <v>437</v>
      </c>
      <c r="P199" s="9" t="s">
        <v>356</v>
      </c>
      <c r="BI199" s="9">
        <v>0.09</v>
      </c>
      <c r="BM199" s="9" t="s">
        <v>186</v>
      </c>
      <c r="BO199" s="9">
        <v>0.21199999999999999</v>
      </c>
      <c r="BS199" s="9" t="s">
        <v>186</v>
      </c>
      <c r="BU199" s="9">
        <v>0.19500000000000001</v>
      </c>
      <c r="BY199" s="9" t="s">
        <v>186</v>
      </c>
      <c r="CA199" s="9">
        <v>0.108</v>
      </c>
      <c r="CE199" s="9" t="s">
        <v>186</v>
      </c>
    </row>
    <row r="200" spans="1:83" s="9" customFormat="1" ht="12" customHeight="1" x14ac:dyDescent="0.2">
      <c r="A200" s="9">
        <v>468</v>
      </c>
      <c r="B200" s="9">
        <v>80</v>
      </c>
      <c r="C200" s="9" t="s">
        <v>305</v>
      </c>
      <c r="D200" s="10" t="s">
        <v>291</v>
      </c>
      <c r="F200" s="9" t="s">
        <v>241</v>
      </c>
      <c r="G200" s="9" t="s">
        <v>348</v>
      </c>
      <c r="H200" s="9" t="s">
        <v>153</v>
      </c>
      <c r="I200" s="9" t="s">
        <v>40</v>
      </c>
      <c r="K200" s="13"/>
      <c r="L200" s="38">
        <v>1</v>
      </c>
      <c r="N200" s="7" t="s">
        <v>437</v>
      </c>
      <c r="P200" s="9" t="s">
        <v>356</v>
      </c>
      <c r="BI200" s="9">
        <v>0.09</v>
      </c>
      <c r="BM200" s="9" t="s">
        <v>186</v>
      </c>
      <c r="BO200" s="9">
        <v>0.21199999999999999</v>
      </c>
      <c r="BS200" s="9" t="s">
        <v>186</v>
      </c>
      <c r="BU200" s="9">
        <v>0.45500000000000002</v>
      </c>
      <c r="BY200" s="9" t="s">
        <v>186</v>
      </c>
      <c r="CA200" s="9">
        <v>0.32400000000000001</v>
      </c>
      <c r="CE200" s="9" t="s">
        <v>186</v>
      </c>
    </row>
    <row r="201" spans="1:83" s="9" customFormat="1" ht="12" customHeight="1" x14ac:dyDescent="0.2">
      <c r="A201" s="9">
        <v>469</v>
      </c>
      <c r="B201" s="9">
        <v>80</v>
      </c>
      <c r="C201" s="9" t="s">
        <v>305</v>
      </c>
      <c r="D201" s="10" t="s">
        <v>291</v>
      </c>
      <c r="F201" s="9" t="s">
        <v>241</v>
      </c>
      <c r="G201" s="9" t="s">
        <v>347</v>
      </c>
      <c r="H201" s="9" t="s">
        <v>153</v>
      </c>
      <c r="I201" s="9" t="s">
        <v>40</v>
      </c>
      <c r="K201" s="13"/>
      <c r="L201" s="38"/>
      <c r="N201" s="7" t="s">
        <v>437</v>
      </c>
      <c r="P201" s="9" t="s">
        <v>356</v>
      </c>
      <c r="BI201" s="9">
        <v>0.09</v>
      </c>
      <c r="BM201" s="9" t="s">
        <v>186</v>
      </c>
      <c r="BO201" s="9">
        <v>0.106</v>
      </c>
      <c r="BS201" s="9" t="s">
        <v>186</v>
      </c>
      <c r="BU201" s="9">
        <v>0.26</v>
      </c>
      <c r="BY201" s="9" t="s">
        <v>186</v>
      </c>
      <c r="CA201" s="9">
        <v>0.108</v>
      </c>
      <c r="CE201" s="9" t="s">
        <v>186</v>
      </c>
    </row>
    <row r="202" spans="1:83" s="9" customFormat="1" ht="12" customHeight="1" x14ac:dyDescent="0.2">
      <c r="A202" s="9">
        <v>470</v>
      </c>
      <c r="B202" s="9">
        <v>80</v>
      </c>
      <c r="C202" s="9" t="s">
        <v>305</v>
      </c>
      <c r="D202" s="10" t="s">
        <v>291</v>
      </c>
      <c r="F202" s="9" t="s">
        <v>241</v>
      </c>
      <c r="G202" s="9" t="s">
        <v>348</v>
      </c>
      <c r="H202" s="9" t="s">
        <v>153</v>
      </c>
      <c r="I202" s="9" t="s">
        <v>40</v>
      </c>
      <c r="K202" s="13"/>
      <c r="L202" s="38">
        <v>1</v>
      </c>
      <c r="N202" s="7" t="s">
        <v>437</v>
      </c>
      <c r="P202" s="9" t="s">
        <v>356</v>
      </c>
      <c r="BI202" s="9">
        <v>0.13500000000000001</v>
      </c>
      <c r="BM202" s="9" t="s">
        <v>186</v>
      </c>
      <c r="BO202" s="9">
        <v>0.106</v>
      </c>
      <c r="BS202" s="9" t="s">
        <v>186</v>
      </c>
      <c r="BU202" s="9">
        <v>1.3</v>
      </c>
      <c r="BY202" s="9" t="s">
        <v>186</v>
      </c>
      <c r="CA202" s="9">
        <v>0.27</v>
      </c>
      <c r="CE202" s="9" t="s">
        <v>186</v>
      </c>
    </row>
    <row r="203" spans="1:83" s="9" customFormat="1" ht="12" customHeight="1" x14ac:dyDescent="0.2">
      <c r="A203" s="9">
        <v>471</v>
      </c>
      <c r="B203" s="9">
        <v>80</v>
      </c>
      <c r="C203" s="9" t="s">
        <v>305</v>
      </c>
      <c r="D203" s="10" t="s">
        <v>291</v>
      </c>
      <c r="F203" s="9" t="s">
        <v>241</v>
      </c>
      <c r="G203" s="9" t="s">
        <v>347</v>
      </c>
      <c r="H203" s="9" t="s">
        <v>153</v>
      </c>
      <c r="I203" s="9" t="s">
        <v>40</v>
      </c>
      <c r="K203" s="13"/>
      <c r="L203" s="38"/>
      <c r="N203" s="7" t="s">
        <v>437</v>
      </c>
      <c r="P203" s="9" t="s">
        <v>356</v>
      </c>
      <c r="BI203" s="9">
        <v>0.09</v>
      </c>
      <c r="BM203" s="9" t="s">
        <v>186</v>
      </c>
      <c r="BO203" s="9">
        <v>0.106</v>
      </c>
      <c r="BS203" s="9" t="s">
        <v>186</v>
      </c>
      <c r="BU203" s="9">
        <v>0.97499999999999998</v>
      </c>
      <c r="BY203" s="9" t="s">
        <v>186</v>
      </c>
      <c r="CA203" s="9">
        <v>0.16200000000000001</v>
      </c>
      <c r="CE203" s="9" t="s">
        <v>186</v>
      </c>
    </row>
    <row r="204" spans="1:83" s="9" customFormat="1" ht="12" customHeight="1" x14ac:dyDescent="0.2">
      <c r="A204" s="9">
        <v>472</v>
      </c>
      <c r="B204" s="9">
        <v>80</v>
      </c>
      <c r="C204" s="9" t="s">
        <v>305</v>
      </c>
      <c r="D204" s="10" t="s">
        <v>291</v>
      </c>
      <c r="F204" s="9" t="s">
        <v>241</v>
      </c>
      <c r="G204" s="9" t="s">
        <v>348</v>
      </c>
      <c r="H204" s="9" t="s">
        <v>153</v>
      </c>
      <c r="I204" s="9" t="s">
        <v>40</v>
      </c>
      <c r="K204" s="13"/>
      <c r="L204" s="38">
        <v>1</v>
      </c>
      <c r="N204" s="7" t="s">
        <v>437</v>
      </c>
      <c r="P204" s="9" t="s">
        <v>356</v>
      </c>
      <c r="BI204" s="9">
        <v>0.13500000000000001</v>
      </c>
      <c r="BM204" s="9" t="s">
        <v>186</v>
      </c>
      <c r="BO204" s="9">
        <v>5.2999999999999999E-2</v>
      </c>
      <c r="BS204" s="9" t="s">
        <v>186</v>
      </c>
      <c r="BU204" s="9">
        <v>0.52</v>
      </c>
      <c r="BY204" s="9" t="s">
        <v>186</v>
      </c>
      <c r="CA204" s="9">
        <v>0.32400000000000001</v>
      </c>
      <c r="CE204" s="9" t="s">
        <v>186</v>
      </c>
    </row>
    <row r="205" spans="1:83" s="9" customFormat="1" ht="12" customHeight="1" x14ac:dyDescent="0.2">
      <c r="A205" s="9">
        <v>473</v>
      </c>
      <c r="B205" s="9">
        <v>80</v>
      </c>
      <c r="C205" s="9" t="s">
        <v>305</v>
      </c>
      <c r="D205" s="10" t="s">
        <v>291</v>
      </c>
      <c r="F205" s="9" t="s">
        <v>241</v>
      </c>
      <c r="G205" s="9" t="s">
        <v>347</v>
      </c>
      <c r="H205" s="9" t="s">
        <v>153</v>
      </c>
      <c r="I205" s="9" t="s">
        <v>40</v>
      </c>
      <c r="K205" s="13"/>
      <c r="L205" s="38"/>
      <c r="N205" s="7" t="s">
        <v>437</v>
      </c>
      <c r="P205" s="9" t="s">
        <v>356</v>
      </c>
      <c r="BI205" s="9">
        <v>4.4999999999999998E-2</v>
      </c>
      <c r="BM205" s="9" t="s">
        <v>186</v>
      </c>
      <c r="BO205" s="9">
        <v>0.106</v>
      </c>
      <c r="BS205" s="9" t="s">
        <v>186</v>
      </c>
      <c r="BU205" s="9">
        <v>0.26</v>
      </c>
      <c r="BY205" s="9" t="s">
        <v>186</v>
      </c>
      <c r="CA205" s="9">
        <v>0.108</v>
      </c>
      <c r="CE205" s="9" t="s">
        <v>186</v>
      </c>
    </row>
    <row r="206" spans="1:83" s="9" customFormat="1" ht="12" customHeight="1" x14ac:dyDescent="0.2">
      <c r="A206" s="9">
        <v>474</v>
      </c>
      <c r="B206" s="9">
        <v>80</v>
      </c>
      <c r="C206" s="9" t="s">
        <v>305</v>
      </c>
      <c r="D206" s="10" t="s">
        <v>291</v>
      </c>
      <c r="F206" s="9" t="s">
        <v>241</v>
      </c>
      <c r="G206" s="9" t="s">
        <v>348</v>
      </c>
      <c r="H206" s="9" t="s">
        <v>153</v>
      </c>
      <c r="I206" s="9" t="s">
        <v>40</v>
      </c>
      <c r="K206" s="13"/>
      <c r="L206" s="38">
        <v>1</v>
      </c>
      <c r="N206" s="7" t="s">
        <v>437</v>
      </c>
      <c r="P206" s="9" t="s">
        <v>356</v>
      </c>
      <c r="BI206" s="9">
        <v>0.18</v>
      </c>
      <c r="BM206" s="9" t="s">
        <v>186</v>
      </c>
      <c r="BO206" s="9">
        <v>0.106</v>
      </c>
      <c r="BS206" s="9" t="s">
        <v>186</v>
      </c>
      <c r="BU206" s="9">
        <v>0.58499999999999996</v>
      </c>
      <c r="BY206" s="9" t="s">
        <v>186</v>
      </c>
      <c r="CA206" s="9">
        <v>0.216</v>
      </c>
      <c r="CE206" s="9" t="s">
        <v>186</v>
      </c>
    </row>
    <row r="207" spans="1:83" s="9" customFormat="1" ht="12" customHeight="1" x14ac:dyDescent="0.2">
      <c r="A207" s="9">
        <v>475</v>
      </c>
      <c r="B207" s="9">
        <v>80</v>
      </c>
      <c r="C207" s="9" t="s">
        <v>305</v>
      </c>
      <c r="D207" s="10" t="s">
        <v>291</v>
      </c>
      <c r="F207" s="9" t="s">
        <v>241</v>
      </c>
      <c r="G207" s="9" t="s">
        <v>347</v>
      </c>
      <c r="H207" s="9" t="s">
        <v>153</v>
      </c>
      <c r="I207" s="9" t="s">
        <v>40</v>
      </c>
      <c r="K207" s="13"/>
      <c r="L207" s="38"/>
      <c r="N207" s="7" t="s">
        <v>437</v>
      </c>
      <c r="P207" s="9" t="s">
        <v>356</v>
      </c>
      <c r="BI207" s="9">
        <v>0.18</v>
      </c>
      <c r="BM207" s="9" t="s">
        <v>186</v>
      </c>
      <c r="BO207" s="9">
        <v>0.106</v>
      </c>
      <c r="BS207" s="9" t="s">
        <v>186</v>
      </c>
      <c r="BU207" s="9">
        <v>0.32500000000000001</v>
      </c>
      <c r="BY207" s="9" t="s">
        <v>186</v>
      </c>
      <c r="CA207" s="9">
        <v>0.108</v>
      </c>
      <c r="CE207" s="9" t="s">
        <v>186</v>
      </c>
    </row>
    <row r="208" spans="1:83" s="9" customFormat="1" ht="12" customHeight="1" x14ac:dyDescent="0.2">
      <c r="A208" s="9">
        <v>476</v>
      </c>
      <c r="B208" s="9">
        <v>80</v>
      </c>
      <c r="C208" s="9" t="s">
        <v>305</v>
      </c>
      <c r="D208" s="10" t="s">
        <v>291</v>
      </c>
      <c r="F208" s="9" t="s">
        <v>241</v>
      </c>
      <c r="G208" s="9" t="s">
        <v>348</v>
      </c>
      <c r="H208" s="9" t="s">
        <v>153</v>
      </c>
      <c r="I208" s="9" t="s">
        <v>40</v>
      </c>
      <c r="K208" s="13"/>
      <c r="L208" s="38">
        <v>1</v>
      </c>
      <c r="N208" s="7" t="s">
        <v>437</v>
      </c>
      <c r="P208" s="9" t="s">
        <v>356</v>
      </c>
      <c r="BI208" s="9">
        <v>4.4999999999999998E-2</v>
      </c>
      <c r="BM208" s="9" t="s">
        <v>186</v>
      </c>
      <c r="BO208" s="9">
        <v>0.159</v>
      </c>
      <c r="BR208" s="1"/>
      <c r="BS208" s="9" t="s">
        <v>186</v>
      </c>
      <c r="BU208" s="9">
        <v>0.58499999999999996</v>
      </c>
      <c r="BY208" s="9" t="s">
        <v>186</v>
      </c>
      <c r="CA208" s="9">
        <v>0.27</v>
      </c>
      <c r="CE208" s="9" t="s">
        <v>186</v>
      </c>
    </row>
    <row r="209" spans="1:83" s="9" customFormat="1" ht="12" customHeight="1" x14ac:dyDescent="0.2">
      <c r="A209" s="9">
        <v>477</v>
      </c>
      <c r="B209" s="9">
        <v>80</v>
      </c>
      <c r="C209" s="9" t="s">
        <v>305</v>
      </c>
      <c r="D209" s="10" t="s">
        <v>291</v>
      </c>
      <c r="F209" s="9" t="s">
        <v>241</v>
      </c>
      <c r="G209" s="9" t="s">
        <v>347</v>
      </c>
      <c r="H209" s="9" t="s">
        <v>153</v>
      </c>
      <c r="I209" s="9" t="s">
        <v>40</v>
      </c>
      <c r="K209" s="13"/>
      <c r="L209" s="38"/>
      <c r="N209" s="7" t="s">
        <v>437</v>
      </c>
      <c r="P209" s="9" t="s">
        <v>356</v>
      </c>
      <c r="BI209" s="9">
        <v>0.09</v>
      </c>
      <c r="BM209" s="9" t="s">
        <v>186</v>
      </c>
      <c r="BO209" s="9">
        <v>0.106</v>
      </c>
      <c r="BS209" s="9" t="s">
        <v>186</v>
      </c>
      <c r="BU209" s="9">
        <v>0.32500000000000001</v>
      </c>
      <c r="BY209" s="9" t="s">
        <v>186</v>
      </c>
      <c r="CA209" s="9">
        <v>5.3999999999999999E-2</v>
      </c>
      <c r="CE209" s="9" t="s">
        <v>186</v>
      </c>
    </row>
    <row r="210" spans="1:83" s="9" customFormat="1" ht="12" customHeight="1" x14ac:dyDescent="0.2">
      <c r="A210" s="9">
        <v>478</v>
      </c>
      <c r="B210" s="9">
        <v>80</v>
      </c>
      <c r="C210" s="9" t="s">
        <v>305</v>
      </c>
      <c r="D210" s="10" t="s">
        <v>291</v>
      </c>
      <c r="F210" s="9" t="s">
        <v>241</v>
      </c>
      <c r="G210" s="9" t="s">
        <v>348</v>
      </c>
      <c r="H210" s="9" t="s">
        <v>153</v>
      </c>
      <c r="I210" s="9" t="s">
        <v>40</v>
      </c>
      <c r="K210" s="13"/>
      <c r="L210" s="38">
        <v>1</v>
      </c>
      <c r="N210" s="7" t="s">
        <v>437</v>
      </c>
      <c r="P210" s="9" t="s">
        <v>356</v>
      </c>
      <c r="BI210" s="9">
        <v>0.09</v>
      </c>
      <c r="BM210" s="9" t="s">
        <v>186</v>
      </c>
      <c r="BO210" s="9">
        <v>5.2999999999999999E-2</v>
      </c>
      <c r="BS210" s="9" t="s">
        <v>186</v>
      </c>
      <c r="BU210" s="9">
        <v>0.32500000000000001</v>
      </c>
      <c r="BY210" s="9" t="s">
        <v>186</v>
      </c>
      <c r="CA210" s="9">
        <v>0.27</v>
      </c>
      <c r="CE210" s="9" t="s">
        <v>186</v>
      </c>
    </row>
    <row r="211" spans="1:83" s="9" customFormat="1" ht="12" customHeight="1" x14ac:dyDescent="0.2">
      <c r="A211" s="9">
        <v>479</v>
      </c>
      <c r="B211" s="9">
        <v>80</v>
      </c>
      <c r="C211" s="9" t="s">
        <v>305</v>
      </c>
      <c r="D211" s="10" t="s">
        <v>291</v>
      </c>
      <c r="F211" s="9" t="s">
        <v>241</v>
      </c>
      <c r="G211" s="9" t="s">
        <v>347</v>
      </c>
      <c r="H211" s="9" t="s">
        <v>153</v>
      </c>
      <c r="I211" s="9" t="s">
        <v>40</v>
      </c>
      <c r="K211" s="13"/>
      <c r="L211" s="38"/>
      <c r="N211" s="7" t="s">
        <v>437</v>
      </c>
      <c r="P211" s="9" t="s">
        <v>355</v>
      </c>
      <c r="BI211" s="9">
        <v>4.4999999999999998E-2</v>
      </c>
      <c r="BM211" s="9" t="s">
        <v>186</v>
      </c>
      <c r="BO211" s="9">
        <v>5.2999999999999999E-2</v>
      </c>
      <c r="BS211" s="9" t="s">
        <v>186</v>
      </c>
      <c r="BU211" s="9">
        <v>0.19500000000000001</v>
      </c>
      <c r="BY211" s="9" t="s">
        <v>186</v>
      </c>
      <c r="CA211" s="9">
        <v>0.108</v>
      </c>
      <c r="CE211" s="9" t="s">
        <v>186</v>
      </c>
    </row>
    <row r="212" spans="1:83" s="9" customFormat="1" ht="12" customHeight="1" x14ac:dyDescent="0.2">
      <c r="A212" s="9">
        <v>480</v>
      </c>
      <c r="B212" s="9">
        <v>80</v>
      </c>
      <c r="C212" s="9" t="s">
        <v>305</v>
      </c>
      <c r="D212" s="10" t="s">
        <v>291</v>
      </c>
      <c r="F212" s="9" t="s">
        <v>241</v>
      </c>
      <c r="G212" s="9" t="s">
        <v>348</v>
      </c>
      <c r="H212" s="9" t="s">
        <v>153</v>
      </c>
      <c r="I212" s="9" t="s">
        <v>40</v>
      </c>
      <c r="K212" s="13"/>
      <c r="L212" s="38">
        <v>1</v>
      </c>
      <c r="N212" s="7" t="s">
        <v>437</v>
      </c>
      <c r="P212" s="9" t="s">
        <v>355</v>
      </c>
      <c r="BI212" s="9">
        <v>4.4999999999999998E-2</v>
      </c>
      <c r="BM212" s="9" t="s">
        <v>186</v>
      </c>
      <c r="BO212" s="9">
        <v>0.106</v>
      </c>
      <c r="BS212" s="9" t="s">
        <v>186</v>
      </c>
      <c r="BU212" s="9">
        <v>0.26</v>
      </c>
      <c r="BY212" s="9" t="s">
        <v>186</v>
      </c>
      <c r="CA212" s="9">
        <v>0.32400000000000001</v>
      </c>
      <c r="CE212" s="9" t="s">
        <v>186</v>
      </c>
    </row>
    <row r="213" spans="1:83" s="9" customFormat="1" ht="12" customHeight="1" x14ac:dyDescent="0.2">
      <c r="A213" s="9">
        <v>481</v>
      </c>
      <c r="B213" s="9">
        <v>80</v>
      </c>
      <c r="C213" s="9" t="s">
        <v>304</v>
      </c>
      <c r="D213" s="10" t="s">
        <v>291</v>
      </c>
      <c r="F213" s="9" t="s">
        <v>241</v>
      </c>
      <c r="G213" s="9" t="s">
        <v>347</v>
      </c>
      <c r="H213" s="9" t="s">
        <v>153</v>
      </c>
      <c r="I213" s="9" t="s">
        <v>40</v>
      </c>
      <c r="K213" s="13"/>
      <c r="L213" s="38"/>
      <c r="N213" s="7" t="s">
        <v>437</v>
      </c>
      <c r="P213" s="9" t="s">
        <v>355</v>
      </c>
      <c r="BI213" s="9">
        <v>4.4999999999999998E-2</v>
      </c>
      <c r="BM213" s="9" t="s">
        <v>186</v>
      </c>
      <c r="BO213" s="9">
        <v>0.106</v>
      </c>
      <c r="BS213" s="9" t="s">
        <v>186</v>
      </c>
      <c r="BU213" s="9">
        <v>0.26</v>
      </c>
      <c r="BY213" s="9" t="s">
        <v>186</v>
      </c>
      <c r="CA213" s="9">
        <v>0.108</v>
      </c>
      <c r="CE213" s="9" t="s">
        <v>186</v>
      </c>
    </row>
    <row r="214" spans="1:83" s="9" customFormat="1" ht="12" customHeight="1" x14ac:dyDescent="0.2">
      <c r="A214" s="9">
        <v>482</v>
      </c>
      <c r="B214" s="9">
        <v>80</v>
      </c>
      <c r="C214" s="9" t="s">
        <v>304</v>
      </c>
      <c r="D214" s="10" t="s">
        <v>291</v>
      </c>
      <c r="F214" s="9" t="s">
        <v>241</v>
      </c>
      <c r="G214" s="9" t="s">
        <v>348</v>
      </c>
      <c r="H214" s="9" t="s">
        <v>153</v>
      </c>
      <c r="I214" s="9" t="s">
        <v>40</v>
      </c>
      <c r="K214" s="13"/>
      <c r="L214" s="38">
        <v>1</v>
      </c>
      <c r="N214" s="7" t="s">
        <v>437</v>
      </c>
      <c r="P214" s="9" t="s">
        <v>355</v>
      </c>
      <c r="BI214" s="9">
        <v>0.09</v>
      </c>
      <c r="BM214" s="9" t="s">
        <v>186</v>
      </c>
      <c r="BO214" s="9">
        <v>0.21199999999999999</v>
      </c>
      <c r="BS214" s="9" t="s">
        <v>186</v>
      </c>
      <c r="BU214" s="9">
        <v>6.5000000000000002E-2</v>
      </c>
      <c r="BY214" s="9" t="s">
        <v>186</v>
      </c>
      <c r="CA214" s="9">
        <v>0.27</v>
      </c>
      <c r="CE214" s="9" t="s">
        <v>186</v>
      </c>
    </row>
    <row r="215" spans="1:83" s="9" customFormat="1" ht="12" customHeight="1" x14ac:dyDescent="0.2">
      <c r="A215" s="9">
        <v>483</v>
      </c>
      <c r="B215" s="9">
        <v>80</v>
      </c>
      <c r="C215" s="9" t="s">
        <v>304</v>
      </c>
      <c r="D215" s="10" t="s">
        <v>291</v>
      </c>
      <c r="F215" s="9" t="s">
        <v>241</v>
      </c>
      <c r="G215" s="9" t="s">
        <v>347</v>
      </c>
      <c r="H215" s="9" t="s">
        <v>153</v>
      </c>
      <c r="I215" s="9" t="s">
        <v>40</v>
      </c>
      <c r="K215" s="13"/>
      <c r="L215" s="38"/>
      <c r="N215" s="7" t="s">
        <v>437</v>
      </c>
      <c r="P215" s="9" t="s">
        <v>355</v>
      </c>
      <c r="BI215" s="9">
        <v>4.4999999999999998E-2</v>
      </c>
      <c r="BM215" s="9" t="s">
        <v>186</v>
      </c>
      <c r="BO215" s="9">
        <v>0.106</v>
      </c>
      <c r="BS215" s="9" t="s">
        <v>186</v>
      </c>
      <c r="BU215" s="9">
        <v>4.4999999999999998E-2</v>
      </c>
      <c r="BY215" s="9" t="s">
        <v>186</v>
      </c>
      <c r="CA215" s="9">
        <v>5.3999999999999999E-2</v>
      </c>
      <c r="CE215" s="9" t="s">
        <v>186</v>
      </c>
    </row>
    <row r="216" spans="1:83" s="9" customFormat="1" ht="12" customHeight="1" x14ac:dyDescent="0.2">
      <c r="A216" s="9">
        <v>484</v>
      </c>
      <c r="B216" s="9">
        <v>80</v>
      </c>
      <c r="C216" s="9" t="s">
        <v>304</v>
      </c>
      <c r="D216" s="10" t="s">
        <v>290</v>
      </c>
      <c r="F216" s="9" t="s">
        <v>241</v>
      </c>
      <c r="G216" s="9" t="s">
        <v>348</v>
      </c>
      <c r="H216" s="9" t="s">
        <v>153</v>
      </c>
      <c r="I216" s="9" t="s">
        <v>40</v>
      </c>
      <c r="K216" s="13"/>
      <c r="L216" s="38">
        <v>1</v>
      </c>
      <c r="N216" s="7" t="s">
        <v>437</v>
      </c>
      <c r="P216" s="9" t="s">
        <v>355</v>
      </c>
      <c r="BI216" s="9">
        <v>0.13500000000000001</v>
      </c>
      <c r="BM216" s="9" t="s">
        <v>186</v>
      </c>
      <c r="BO216" s="9">
        <v>0.106</v>
      </c>
      <c r="BS216" s="9" t="s">
        <v>186</v>
      </c>
      <c r="BU216" s="9">
        <v>0.26</v>
      </c>
      <c r="BY216" s="9" t="s">
        <v>186</v>
      </c>
      <c r="CA216" s="9">
        <v>0.216</v>
      </c>
      <c r="CE216" s="9" t="s">
        <v>186</v>
      </c>
    </row>
    <row r="217" spans="1:83" s="9" customFormat="1" ht="12" customHeight="1" x14ac:dyDescent="0.2">
      <c r="A217" s="9">
        <v>485</v>
      </c>
      <c r="B217" s="9">
        <v>80</v>
      </c>
      <c r="C217" s="9" t="s">
        <v>304</v>
      </c>
      <c r="D217" s="10" t="s">
        <v>290</v>
      </c>
      <c r="F217" s="9" t="s">
        <v>241</v>
      </c>
      <c r="G217" s="9" t="s">
        <v>347</v>
      </c>
      <c r="H217" s="9" t="s">
        <v>153</v>
      </c>
      <c r="I217" s="9" t="s">
        <v>40</v>
      </c>
      <c r="K217" s="13"/>
      <c r="L217" s="38"/>
      <c r="N217" s="7" t="s">
        <v>437</v>
      </c>
      <c r="P217" s="9" t="s">
        <v>355</v>
      </c>
      <c r="BI217" s="9">
        <v>0.09</v>
      </c>
      <c r="BM217" s="9" t="s">
        <v>186</v>
      </c>
      <c r="BO217" s="9">
        <v>0.106</v>
      </c>
      <c r="BS217" s="9" t="s">
        <v>186</v>
      </c>
      <c r="BU217" s="9">
        <v>0.26</v>
      </c>
      <c r="BY217" s="9" t="s">
        <v>186</v>
      </c>
      <c r="CA217" s="9">
        <v>0.108</v>
      </c>
      <c r="CE217" s="9" t="s">
        <v>186</v>
      </c>
    </row>
    <row r="218" spans="1:83" s="9" customFormat="1" ht="12" customHeight="1" x14ac:dyDescent="0.2">
      <c r="A218" s="9">
        <v>486</v>
      </c>
      <c r="B218" s="9">
        <v>80</v>
      </c>
      <c r="C218" s="9" t="s">
        <v>304</v>
      </c>
      <c r="D218" s="10" t="s">
        <v>290</v>
      </c>
      <c r="F218" s="9" t="s">
        <v>241</v>
      </c>
      <c r="G218" s="9" t="s">
        <v>348</v>
      </c>
      <c r="H218" s="9" t="s">
        <v>153</v>
      </c>
      <c r="I218" s="9" t="s">
        <v>40</v>
      </c>
      <c r="K218" s="13"/>
      <c r="L218" s="38">
        <v>1</v>
      </c>
      <c r="N218" s="7" t="s">
        <v>437</v>
      </c>
      <c r="P218" s="9" t="s">
        <v>355</v>
      </c>
      <c r="BI218" s="9">
        <v>0.18</v>
      </c>
      <c r="BM218" s="9" t="s">
        <v>186</v>
      </c>
      <c r="BO218" s="9">
        <v>5.2999999999999999E-2</v>
      </c>
      <c r="BS218" s="9" t="s">
        <v>186</v>
      </c>
      <c r="BU218" s="9">
        <v>0.19500000000000001</v>
      </c>
      <c r="BY218" s="9" t="s">
        <v>186</v>
      </c>
      <c r="CA218" s="9">
        <v>0.16200000000000001</v>
      </c>
      <c r="CE218" s="9" t="s">
        <v>186</v>
      </c>
    </row>
    <row r="219" spans="1:83" s="9" customFormat="1" ht="12" customHeight="1" x14ac:dyDescent="0.2">
      <c r="A219" s="9">
        <v>487</v>
      </c>
      <c r="B219" s="9">
        <v>80</v>
      </c>
      <c r="C219" s="9" t="s">
        <v>304</v>
      </c>
      <c r="D219" s="10" t="s">
        <v>290</v>
      </c>
      <c r="F219" s="9" t="s">
        <v>241</v>
      </c>
      <c r="G219" s="9" t="s">
        <v>347</v>
      </c>
      <c r="H219" s="9" t="s">
        <v>153</v>
      </c>
      <c r="I219" s="9" t="s">
        <v>40</v>
      </c>
      <c r="K219" s="13"/>
      <c r="L219" s="38"/>
      <c r="N219" s="7" t="s">
        <v>437</v>
      </c>
      <c r="P219" s="9" t="s">
        <v>355</v>
      </c>
      <c r="BI219" s="9">
        <v>4.4999999999999998E-2</v>
      </c>
      <c r="BM219" s="9" t="s">
        <v>186</v>
      </c>
      <c r="BO219" s="9">
        <v>5.2999999999999999E-2</v>
      </c>
      <c r="BS219" s="9" t="s">
        <v>186</v>
      </c>
      <c r="BU219" s="9">
        <v>0.19500000000000001</v>
      </c>
      <c r="BY219" s="9" t="s">
        <v>186</v>
      </c>
      <c r="CA219" s="9">
        <v>5.3999999999999999E-2</v>
      </c>
      <c r="CE219" s="9" t="s">
        <v>186</v>
      </c>
    </row>
    <row r="220" spans="1:83" s="9" customFormat="1" ht="12" customHeight="1" x14ac:dyDescent="0.2">
      <c r="A220" s="9">
        <v>488</v>
      </c>
      <c r="B220" s="9">
        <v>80</v>
      </c>
      <c r="C220" s="9" t="s">
        <v>304</v>
      </c>
      <c r="D220" s="10" t="s">
        <v>290</v>
      </c>
      <c r="F220" s="9" t="s">
        <v>241</v>
      </c>
      <c r="G220" s="9" t="s">
        <v>348</v>
      </c>
      <c r="H220" s="9" t="s">
        <v>153</v>
      </c>
      <c r="I220" s="9" t="s">
        <v>40</v>
      </c>
      <c r="K220" s="13"/>
      <c r="L220" s="38">
        <v>1</v>
      </c>
      <c r="N220" s="7" t="s">
        <v>437</v>
      </c>
      <c r="P220" s="9" t="s">
        <v>355</v>
      </c>
      <c r="BI220" s="9">
        <v>0.09</v>
      </c>
      <c r="BM220" s="9" t="s">
        <v>186</v>
      </c>
      <c r="BO220" s="9">
        <v>0.106</v>
      </c>
      <c r="BS220" s="9" t="s">
        <v>186</v>
      </c>
      <c r="BU220" s="9">
        <v>0.13</v>
      </c>
      <c r="BY220" s="9" t="s">
        <v>186</v>
      </c>
      <c r="CA220" s="9">
        <v>0.108</v>
      </c>
      <c r="CE220" s="9" t="s">
        <v>186</v>
      </c>
    </row>
    <row r="221" spans="1:83" s="9" customFormat="1" ht="12" customHeight="1" x14ac:dyDescent="0.2">
      <c r="A221" s="9">
        <v>489</v>
      </c>
      <c r="B221" s="9">
        <v>80</v>
      </c>
      <c r="C221" s="9" t="s">
        <v>304</v>
      </c>
      <c r="D221" s="10" t="s">
        <v>290</v>
      </c>
      <c r="F221" s="9" t="s">
        <v>241</v>
      </c>
      <c r="G221" s="9" t="s">
        <v>347</v>
      </c>
      <c r="H221" s="9" t="s">
        <v>153</v>
      </c>
      <c r="I221" s="9" t="s">
        <v>40</v>
      </c>
      <c r="K221" s="13"/>
      <c r="L221" s="38"/>
      <c r="N221" s="7" t="s">
        <v>437</v>
      </c>
      <c r="P221" s="9" t="s">
        <v>355</v>
      </c>
      <c r="BI221" s="9">
        <v>0.09</v>
      </c>
      <c r="BM221" s="9" t="s">
        <v>186</v>
      </c>
      <c r="BO221" s="9">
        <v>5.2999999999999999E-2</v>
      </c>
      <c r="BS221" s="9" t="s">
        <v>186</v>
      </c>
      <c r="BU221" s="9">
        <v>4.4999999999999998E-2</v>
      </c>
      <c r="BY221" s="9" t="s">
        <v>186</v>
      </c>
      <c r="CA221" s="9">
        <v>5.3999999999999999E-2</v>
      </c>
      <c r="CE221" s="9" t="s">
        <v>186</v>
      </c>
    </row>
    <row r="222" spans="1:83" s="9" customFormat="1" ht="12" customHeight="1" x14ac:dyDescent="0.2">
      <c r="A222" s="9">
        <v>490</v>
      </c>
      <c r="B222" s="9">
        <v>80</v>
      </c>
      <c r="C222" s="9" t="s">
        <v>304</v>
      </c>
      <c r="D222" s="10" t="s">
        <v>290</v>
      </c>
      <c r="F222" s="9" t="s">
        <v>241</v>
      </c>
      <c r="G222" s="9" t="s">
        <v>348</v>
      </c>
      <c r="H222" s="9" t="s">
        <v>153</v>
      </c>
      <c r="I222" s="9" t="s">
        <v>40</v>
      </c>
      <c r="K222" s="13"/>
      <c r="L222" s="38">
        <v>1</v>
      </c>
      <c r="N222" s="7" t="s">
        <v>437</v>
      </c>
      <c r="P222" s="9" t="s">
        <v>355</v>
      </c>
      <c r="BI222" s="9">
        <v>4.4999999999999998E-2</v>
      </c>
      <c r="BM222" s="9" t="s">
        <v>186</v>
      </c>
      <c r="BO222" s="9">
        <v>0.159</v>
      </c>
      <c r="BS222" s="9" t="s">
        <v>186</v>
      </c>
      <c r="BU222" s="9">
        <v>0.13</v>
      </c>
      <c r="BY222" s="9" t="s">
        <v>186</v>
      </c>
      <c r="CA222" s="9">
        <v>0.27</v>
      </c>
      <c r="CE222" s="9" t="s">
        <v>186</v>
      </c>
    </row>
    <row r="223" spans="1:83" s="9" customFormat="1" ht="12" customHeight="1" x14ac:dyDescent="0.2">
      <c r="A223" s="9">
        <v>491</v>
      </c>
      <c r="B223" s="9">
        <v>80</v>
      </c>
      <c r="C223" s="9" t="s">
        <v>304</v>
      </c>
      <c r="D223" s="10" t="s">
        <v>290</v>
      </c>
      <c r="F223" s="9" t="s">
        <v>241</v>
      </c>
      <c r="G223" s="9" t="s">
        <v>347</v>
      </c>
      <c r="H223" s="9" t="s">
        <v>153</v>
      </c>
      <c r="I223" s="9" t="s">
        <v>40</v>
      </c>
      <c r="K223" s="13"/>
      <c r="L223" s="38"/>
      <c r="N223" s="7" t="s">
        <v>437</v>
      </c>
      <c r="P223" s="9" t="s">
        <v>355</v>
      </c>
      <c r="BI223" s="9">
        <v>4.4999999999999998E-2</v>
      </c>
      <c r="BM223" s="9" t="s">
        <v>186</v>
      </c>
      <c r="BO223" s="9">
        <v>5.2999999999999999E-2</v>
      </c>
      <c r="BS223" s="9" t="s">
        <v>186</v>
      </c>
      <c r="BU223" s="9">
        <v>4.4999999999999998E-2</v>
      </c>
      <c r="BY223" s="9" t="s">
        <v>186</v>
      </c>
      <c r="CA223" s="9">
        <v>0.108</v>
      </c>
      <c r="CE223" s="9" t="s">
        <v>186</v>
      </c>
    </row>
    <row r="224" spans="1:83" s="9" customFormat="1" ht="12" customHeight="1" x14ac:dyDescent="0.2">
      <c r="A224" s="9">
        <v>492</v>
      </c>
      <c r="B224" s="9">
        <v>80</v>
      </c>
      <c r="C224" s="9" t="s">
        <v>304</v>
      </c>
      <c r="D224" s="10" t="s">
        <v>290</v>
      </c>
      <c r="F224" s="9" t="s">
        <v>241</v>
      </c>
      <c r="G224" s="9" t="s">
        <v>348</v>
      </c>
      <c r="H224" s="9" t="s">
        <v>153</v>
      </c>
      <c r="I224" s="9" t="s">
        <v>40</v>
      </c>
      <c r="K224" s="13"/>
      <c r="L224" s="38">
        <v>1</v>
      </c>
      <c r="N224" s="7" t="s">
        <v>437</v>
      </c>
      <c r="P224" s="9" t="s">
        <v>355</v>
      </c>
      <c r="BI224" s="9">
        <v>4.4999999999999998E-2</v>
      </c>
      <c r="BM224" s="9" t="s">
        <v>186</v>
      </c>
      <c r="BO224" s="9">
        <v>5.2999999999999999E-2</v>
      </c>
      <c r="BS224" s="9" t="s">
        <v>186</v>
      </c>
      <c r="BU224" s="9">
        <v>6.5000000000000002E-2</v>
      </c>
      <c r="BY224" s="9" t="s">
        <v>186</v>
      </c>
      <c r="CA224" s="9">
        <v>5.3999999999999999E-2</v>
      </c>
      <c r="CE224" s="9" t="s">
        <v>186</v>
      </c>
    </row>
    <row r="225" spans="1:83" s="9" customFormat="1" ht="12" customHeight="1" x14ac:dyDescent="0.2">
      <c r="A225" s="9">
        <v>493</v>
      </c>
      <c r="B225" s="9">
        <v>80</v>
      </c>
      <c r="C225" s="9" t="s">
        <v>304</v>
      </c>
      <c r="D225" s="10" t="s">
        <v>290</v>
      </c>
      <c r="F225" s="9" t="s">
        <v>241</v>
      </c>
      <c r="G225" s="9" t="s">
        <v>347</v>
      </c>
      <c r="H225" s="9" t="s">
        <v>153</v>
      </c>
      <c r="I225" s="9" t="s">
        <v>40</v>
      </c>
      <c r="K225" s="13"/>
      <c r="L225" s="38"/>
      <c r="N225" s="7" t="s">
        <v>437</v>
      </c>
      <c r="P225" s="9" t="s">
        <v>355</v>
      </c>
      <c r="BI225" s="9">
        <v>4.4999999999999998E-2</v>
      </c>
      <c r="BM225" s="9" t="s">
        <v>186</v>
      </c>
      <c r="BS225" s="9" t="s">
        <v>186</v>
      </c>
      <c r="BU225" s="9">
        <v>4.4999999999999998E-2</v>
      </c>
      <c r="BY225" s="9" t="s">
        <v>186</v>
      </c>
      <c r="CA225" s="9">
        <v>5.3999999999999999E-2</v>
      </c>
      <c r="CE225" s="9" t="s">
        <v>186</v>
      </c>
    </row>
    <row r="226" spans="1:83" s="9" customFormat="1" ht="12" customHeight="1" x14ac:dyDescent="0.2">
      <c r="A226" s="9">
        <v>494</v>
      </c>
      <c r="B226" s="9">
        <v>80</v>
      </c>
      <c r="C226" s="9" t="s">
        <v>304</v>
      </c>
      <c r="D226" s="10" t="s">
        <v>290</v>
      </c>
      <c r="F226" s="9" t="s">
        <v>241</v>
      </c>
      <c r="G226" s="9" t="s">
        <v>348</v>
      </c>
      <c r="H226" s="9" t="s">
        <v>153</v>
      </c>
      <c r="I226" s="9" t="s">
        <v>40</v>
      </c>
      <c r="K226" s="13"/>
      <c r="L226" s="38">
        <v>1</v>
      </c>
      <c r="N226" s="7" t="s">
        <v>437</v>
      </c>
      <c r="P226" s="9" t="s">
        <v>355</v>
      </c>
      <c r="BI226" s="9">
        <v>4.4999999999999998E-2</v>
      </c>
      <c r="BM226" s="9" t="s">
        <v>186</v>
      </c>
      <c r="BO226" s="9">
        <v>0.21199999999999999</v>
      </c>
      <c r="BS226" s="9" t="s">
        <v>186</v>
      </c>
      <c r="BU226" s="9">
        <v>6.5000000000000002E-2</v>
      </c>
      <c r="BY226" s="9" t="s">
        <v>186</v>
      </c>
      <c r="CA226" s="9">
        <v>0.108</v>
      </c>
      <c r="CE226" s="9" t="s">
        <v>186</v>
      </c>
    </row>
    <row r="227" spans="1:83" s="9" customFormat="1" ht="12" customHeight="1" x14ac:dyDescent="0.2">
      <c r="A227" s="9">
        <v>495</v>
      </c>
      <c r="B227" s="9">
        <v>80</v>
      </c>
      <c r="C227" s="9" t="s">
        <v>304</v>
      </c>
      <c r="D227" s="10" t="s">
        <v>290</v>
      </c>
      <c r="F227" s="9" t="s">
        <v>241</v>
      </c>
      <c r="G227" s="9" t="s">
        <v>347</v>
      </c>
      <c r="H227" s="9" t="s">
        <v>153</v>
      </c>
      <c r="I227" s="9" t="s">
        <v>40</v>
      </c>
      <c r="K227" s="13"/>
      <c r="L227" s="38"/>
      <c r="N227" s="7" t="s">
        <v>437</v>
      </c>
      <c r="P227" s="9" t="s">
        <v>355</v>
      </c>
      <c r="BI227" s="9">
        <v>0.09</v>
      </c>
      <c r="BM227" s="9" t="s">
        <v>186</v>
      </c>
      <c r="BO227" s="9">
        <v>0.106</v>
      </c>
      <c r="BS227" s="9" t="s">
        <v>186</v>
      </c>
      <c r="BU227" s="9">
        <v>4.4999999999999998E-2</v>
      </c>
      <c r="BY227" s="9" t="s">
        <v>186</v>
      </c>
      <c r="CA227" s="9">
        <v>5.3999999999999999E-2</v>
      </c>
      <c r="CE227" s="9" t="s">
        <v>186</v>
      </c>
    </row>
    <row r="228" spans="1:83" s="9" customFormat="1" ht="12" customHeight="1" x14ac:dyDescent="0.2">
      <c r="A228" s="9">
        <v>496</v>
      </c>
      <c r="B228" s="9">
        <v>80</v>
      </c>
      <c r="C228" s="9" t="s">
        <v>304</v>
      </c>
      <c r="D228" s="10" t="s">
        <v>290</v>
      </c>
      <c r="F228" s="9" t="s">
        <v>241</v>
      </c>
      <c r="G228" s="9" t="s">
        <v>348</v>
      </c>
      <c r="H228" s="9" t="s">
        <v>153</v>
      </c>
      <c r="I228" s="9" t="s">
        <v>40</v>
      </c>
      <c r="K228" s="13"/>
      <c r="L228" s="38">
        <v>1</v>
      </c>
      <c r="N228" s="7" t="s">
        <v>437</v>
      </c>
      <c r="P228" s="9" t="s">
        <v>355</v>
      </c>
      <c r="BI228" s="9">
        <v>0.09</v>
      </c>
      <c r="BM228" s="9" t="s">
        <v>186</v>
      </c>
      <c r="BO228" s="9">
        <v>0.26500000000000001</v>
      </c>
      <c r="BS228" s="9" t="s">
        <v>186</v>
      </c>
      <c r="BU228" s="9">
        <v>6.5000000000000002E-2</v>
      </c>
      <c r="BY228" s="9" t="s">
        <v>186</v>
      </c>
      <c r="CA228" s="9">
        <v>0.16200000000000001</v>
      </c>
      <c r="CE228" s="9" t="s">
        <v>186</v>
      </c>
    </row>
    <row r="229" spans="1:83" s="9" customFormat="1" ht="12" customHeight="1" x14ac:dyDescent="0.2">
      <c r="A229" s="9">
        <v>497</v>
      </c>
      <c r="B229" s="9">
        <v>80</v>
      </c>
      <c r="C229" s="9" t="s">
        <v>304</v>
      </c>
      <c r="D229" s="10" t="s">
        <v>290</v>
      </c>
      <c r="F229" s="9" t="s">
        <v>241</v>
      </c>
      <c r="G229" s="9" t="s">
        <v>347</v>
      </c>
      <c r="H229" s="9" t="s">
        <v>153</v>
      </c>
      <c r="I229" s="9" t="s">
        <v>40</v>
      </c>
      <c r="K229" s="13"/>
      <c r="L229" s="38"/>
      <c r="N229" s="7" t="s">
        <v>437</v>
      </c>
      <c r="P229" s="9" t="s">
        <v>355</v>
      </c>
      <c r="BI229" s="9">
        <v>4.4999999999999998E-2</v>
      </c>
      <c r="BM229" s="9" t="s">
        <v>186</v>
      </c>
      <c r="BO229" s="9">
        <v>0.159</v>
      </c>
      <c r="BS229" s="9" t="s">
        <v>186</v>
      </c>
      <c r="BU229" s="9">
        <v>4.4999999999999998E-2</v>
      </c>
      <c r="BY229" s="9" t="s">
        <v>186</v>
      </c>
      <c r="CA229" s="9">
        <v>0.108</v>
      </c>
      <c r="CE229" s="9" t="s">
        <v>186</v>
      </c>
    </row>
    <row r="230" spans="1:83" s="9" customFormat="1" ht="12" customHeight="1" x14ac:dyDescent="0.2">
      <c r="A230" s="9">
        <v>498</v>
      </c>
      <c r="B230" s="9">
        <v>80</v>
      </c>
      <c r="C230" s="9" t="s">
        <v>304</v>
      </c>
      <c r="D230" s="10" t="s">
        <v>290</v>
      </c>
      <c r="F230" s="9" t="s">
        <v>241</v>
      </c>
      <c r="G230" s="9" t="s">
        <v>348</v>
      </c>
      <c r="H230" s="9" t="s">
        <v>153</v>
      </c>
      <c r="I230" s="9" t="s">
        <v>40</v>
      </c>
      <c r="K230" s="13"/>
      <c r="L230" s="38">
        <v>1</v>
      </c>
      <c r="N230" s="7" t="s">
        <v>437</v>
      </c>
      <c r="P230" s="9" t="s">
        <v>355</v>
      </c>
      <c r="BI230" s="9">
        <v>0.09</v>
      </c>
      <c r="BM230" s="9" t="s">
        <v>186</v>
      </c>
      <c r="BO230" s="9">
        <v>0.26500000000000001</v>
      </c>
      <c r="BS230" s="9" t="s">
        <v>186</v>
      </c>
      <c r="BU230" s="9">
        <v>0.13</v>
      </c>
      <c r="BY230" s="9" t="s">
        <v>186</v>
      </c>
      <c r="CA230" s="9">
        <v>0.216</v>
      </c>
      <c r="CE230" s="9" t="s">
        <v>186</v>
      </c>
    </row>
    <row r="231" spans="1:83" s="9" customFormat="1" ht="12" customHeight="1" x14ac:dyDescent="0.2">
      <c r="A231" s="9">
        <v>499</v>
      </c>
      <c r="B231" s="9">
        <v>80</v>
      </c>
      <c r="C231" s="9" t="s">
        <v>304</v>
      </c>
      <c r="D231" s="10" t="s">
        <v>290</v>
      </c>
      <c r="F231" s="9" t="s">
        <v>241</v>
      </c>
      <c r="G231" s="9" t="s">
        <v>347</v>
      </c>
      <c r="H231" s="9" t="s">
        <v>153</v>
      </c>
      <c r="I231" s="9" t="s">
        <v>40</v>
      </c>
      <c r="K231" s="13"/>
      <c r="L231" s="38"/>
      <c r="N231" s="7" t="s">
        <v>437</v>
      </c>
      <c r="P231" s="9" t="s">
        <v>355</v>
      </c>
      <c r="BI231" s="9">
        <v>4.4999999999999998E-2</v>
      </c>
      <c r="BM231" s="9" t="s">
        <v>186</v>
      </c>
      <c r="BO231" s="9">
        <v>0.21199999999999999</v>
      </c>
      <c r="BS231" s="9" t="s">
        <v>186</v>
      </c>
      <c r="BU231" s="9">
        <v>0.19500000000000001</v>
      </c>
      <c r="BY231" s="9" t="s">
        <v>186</v>
      </c>
      <c r="CA231" s="9">
        <v>5.3999999999999999E-2</v>
      </c>
      <c r="CE231" s="9" t="s">
        <v>186</v>
      </c>
    </row>
    <row r="232" spans="1:83" s="9" customFormat="1" ht="12" customHeight="1" x14ac:dyDescent="0.2">
      <c r="A232" s="9">
        <v>500</v>
      </c>
      <c r="B232" s="9">
        <v>80</v>
      </c>
      <c r="C232" s="9" t="s">
        <v>304</v>
      </c>
      <c r="D232" s="10" t="s">
        <v>290</v>
      </c>
      <c r="F232" s="9" t="s">
        <v>241</v>
      </c>
      <c r="G232" s="9" t="s">
        <v>348</v>
      </c>
      <c r="H232" s="9" t="s">
        <v>153</v>
      </c>
      <c r="I232" s="9" t="s">
        <v>40</v>
      </c>
      <c r="K232" s="13"/>
      <c r="L232" s="38">
        <v>1</v>
      </c>
      <c r="N232" s="7" t="s">
        <v>437</v>
      </c>
      <c r="P232" s="9" t="s">
        <v>355</v>
      </c>
      <c r="BI232" s="9">
        <v>0.13500000000000001</v>
      </c>
      <c r="BM232" s="9" t="s">
        <v>186</v>
      </c>
      <c r="BO232" s="9">
        <v>0.106</v>
      </c>
      <c r="BS232" s="9" t="s">
        <v>186</v>
      </c>
      <c r="BU232" s="9">
        <v>0.26</v>
      </c>
      <c r="BY232" s="9" t="s">
        <v>186</v>
      </c>
      <c r="CA232" s="9">
        <v>0.27</v>
      </c>
      <c r="CE232" s="9" t="s">
        <v>186</v>
      </c>
    </row>
    <row r="233" spans="1:83" s="9" customFormat="1" ht="12" customHeight="1" x14ac:dyDescent="0.2">
      <c r="A233" s="9">
        <v>501</v>
      </c>
      <c r="B233" s="9">
        <v>80</v>
      </c>
      <c r="C233" s="9" t="s">
        <v>304</v>
      </c>
      <c r="D233" s="10" t="s">
        <v>290</v>
      </c>
      <c r="F233" s="9" t="s">
        <v>241</v>
      </c>
      <c r="G233" s="9" t="s">
        <v>347</v>
      </c>
      <c r="H233" s="9" t="s">
        <v>153</v>
      </c>
      <c r="I233" s="9" t="s">
        <v>40</v>
      </c>
      <c r="K233" s="13"/>
      <c r="L233" s="38"/>
      <c r="N233" s="7" t="s">
        <v>437</v>
      </c>
      <c r="P233" s="9" t="s">
        <v>355</v>
      </c>
      <c r="BI233" s="9">
        <v>0.09</v>
      </c>
      <c r="BM233" s="9" t="s">
        <v>186</v>
      </c>
      <c r="BO233" s="9">
        <v>5.2999999999999999E-2</v>
      </c>
      <c r="BS233" s="9" t="s">
        <v>186</v>
      </c>
      <c r="BU233" s="9">
        <v>0.19500000000000001</v>
      </c>
      <c r="BY233" s="9" t="s">
        <v>186</v>
      </c>
      <c r="CA233" s="9">
        <v>5.3999999999999999E-2</v>
      </c>
      <c r="CE233" s="9" t="s">
        <v>186</v>
      </c>
    </row>
    <row r="234" spans="1:83" s="9" customFormat="1" ht="12" customHeight="1" x14ac:dyDescent="0.2">
      <c r="A234" s="9">
        <v>502</v>
      </c>
      <c r="B234" s="9">
        <v>80</v>
      </c>
      <c r="C234" s="9" t="s">
        <v>304</v>
      </c>
      <c r="D234" s="10" t="s">
        <v>290</v>
      </c>
      <c r="F234" s="9" t="s">
        <v>241</v>
      </c>
      <c r="G234" s="9" t="s">
        <v>348</v>
      </c>
      <c r="H234" s="9" t="s">
        <v>153</v>
      </c>
      <c r="I234" s="9" t="s">
        <v>40</v>
      </c>
      <c r="K234" s="13"/>
      <c r="L234" s="38">
        <v>1</v>
      </c>
      <c r="N234" s="7" t="s">
        <v>437</v>
      </c>
      <c r="P234" s="9" t="s">
        <v>355</v>
      </c>
      <c r="BI234" s="9">
        <v>0.18</v>
      </c>
      <c r="BM234" s="9" t="s">
        <v>186</v>
      </c>
      <c r="BO234" s="9">
        <v>5.2999999999999999E-2</v>
      </c>
      <c r="BS234" s="9" t="s">
        <v>186</v>
      </c>
      <c r="BU234" s="9">
        <v>0.19500000000000001</v>
      </c>
      <c r="BY234" s="9" t="s">
        <v>186</v>
      </c>
      <c r="CA234" s="9">
        <v>0.216</v>
      </c>
      <c r="CE234" s="9" t="s">
        <v>186</v>
      </c>
    </row>
    <row r="235" spans="1:83" s="9" customFormat="1" ht="12" customHeight="1" x14ac:dyDescent="0.2">
      <c r="A235" s="9">
        <v>503</v>
      </c>
      <c r="B235" s="9">
        <v>80</v>
      </c>
      <c r="C235" s="9" t="s">
        <v>304</v>
      </c>
      <c r="D235" s="10" t="s">
        <v>290</v>
      </c>
      <c r="F235" s="9" t="s">
        <v>241</v>
      </c>
      <c r="G235" s="9" t="s">
        <v>347</v>
      </c>
      <c r="H235" s="9" t="s">
        <v>153</v>
      </c>
      <c r="I235" s="9" t="s">
        <v>40</v>
      </c>
      <c r="K235" s="13"/>
      <c r="L235" s="38"/>
      <c r="N235" s="7" t="s">
        <v>437</v>
      </c>
      <c r="P235" s="9" t="s">
        <v>355</v>
      </c>
      <c r="BI235" s="9">
        <v>4.4999999999999998E-2</v>
      </c>
      <c r="BM235" s="9" t="s">
        <v>186</v>
      </c>
      <c r="BO235" s="9">
        <v>5.2999999999999999E-2</v>
      </c>
      <c r="BS235" s="9" t="s">
        <v>186</v>
      </c>
      <c r="BU235" s="9">
        <v>0.13</v>
      </c>
      <c r="BY235" s="9" t="s">
        <v>186</v>
      </c>
      <c r="CA235" s="9">
        <v>5.3999999999999999E-2</v>
      </c>
      <c r="CE235" s="9" t="s">
        <v>186</v>
      </c>
    </row>
    <row r="236" spans="1:83" s="9" customFormat="1" ht="12" x14ac:dyDescent="0.2">
      <c r="A236" s="9">
        <v>504</v>
      </c>
      <c r="B236" s="9">
        <v>80</v>
      </c>
      <c r="C236" s="9" t="s">
        <v>304</v>
      </c>
      <c r="D236" s="10" t="s">
        <v>290</v>
      </c>
      <c r="F236" s="9" t="s">
        <v>241</v>
      </c>
      <c r="G236" s="9" t="s">
        <v>348</v>
      </c>
      <c r="H236" s="9" t="s">
        <v>257</v>
      </c>
      <c r="I236" s="9" t="s">
        <v>40</v>
      </c>
      <c r="K236" s="13"/>
      <c r="L236" s="38">
        <v>1</v>
      </c>
      <c r="P236" s="9" t="s">
        <v>355</v>
      </c>
      <c r="BI236" s="9">
        <v>4.4999999999999998E-2</v>
      </c>
      <c r="BM236" s="9" t="s">
        <v>186</v>
      </c>
      <c r="BO236" s="9">
        <v>0.159</v>
      </c>
      <c r="BS236" s="9" t="s">
        <v>186</v>
      </c>
      <c r="BU236" s="9">
        <v>6.5000000000000002E-2</v>
      </c>
      <c r="BY236" s="9" t="s">
        <v>186</v>
      </c>
      <c r="CA236" s="9">
        <v>0.108</v>
      </c>
      <c r="CE236" s="9" t="s">
        <v>186</v>
      </c>
    </row>
    <row r="237" spans="1:83" s="9" customFormat="1" ht="12" x14ac:dyDescent="0.2">
      <c r="A237" s="9">
        <v>505</v>
      </c>
      <c r="B237" s="9">
        <v>80</v>
      </c>
      <c r="C237" s="9" t="s">
        <v>304</v>
      </c>
      <c r="D237" s="10" t="s">
        <v>290</v>
      </c>
      <c r="F237" s="9" t="s">
        <v>241</v>
      </c>
      <c r="G237" s="9" t="s">
        <v>347</v>
      </c>
      <c r="H237" s="9" t="s">
        <v>257</v>
      </c>
      <c r="I237" s="9" t="s">
        <v>40</v>
      </c>
      <c r="K237" s="13"/>
      <c r="L237" s="38"/>
      <c r="P237" s="9" t="s">
        <v>355</v>
      </c>
      <c r="BI237" s="9">
        <v>4.4999999999999998E-2</v>
      </c>
      <c r="BM237" s="9" t="s">
        <v>186</v>
      </c>
      <c r="BO237" s="9">
        <v>0.106</v>
      </c>
      <c r="BS237" s="9" t="s">
        <v>186</v>
      </c>
      <c r="BU237" s="9">
        <v>0.13</v>
      </c>
      <c r="BY237" s="9" t="s">
        <v>186</v>
      </c>
      <c r="CA237" s="9">
        <v>5.3999999999999999E-2</v>
      </c>
      <c r="CE237" s="9" t="s">
        <v>186</v>
      </c>
    </row>
    <row r="238" spans="1:83" s="9" customFormat="1" ht="12" x14ac:dyDescent="0.2">
      <c r="A238" s="9">
        <v>506</v>
      </c>
      <c r="B238" s="9">
        <v>80</v>
      </c>
      <c r="C238" s="9" t="s">
        <v>304</v>
      </c>
      <c r="D238" s="10" t="s">
        <v>290</v>
      </c>
      <c r="F238" s="9" t="s">
        <v>241</v>
      </c>
      <c r="G238" s="9" t="s">
        <v>348</v>
      </c>
      <c r="H238" s="9" t="s">
        <v>257</v>
      </c>
      <c r="I238" s="9" t="s">
        <v>40</v>
      </c>
      <c r="K238" s="13"/>
      <c r="L238" s="38">
        <v>1</v>
      </c>
      <c r="P238" s="9" t="s">
        <v>355</v>
      </c>
      <c r="BI238" s="9">
        <v>4.4999999999999998E-2</v>
      </c>
      <c r="BM238" s="9" t="s">
        <v>186</v>
      </c>
      <c r="BO238" s="9">
        <v>0.106</v>
      </c>
      <c r="BS238" s="9" t="s">
        <v>186</v>
      </c>
      <c r="BU238" s="9">
        <v>6.5000000000000002E-2</v>
      </c>
      <c r="BY238" s="9" t="s">
        <v>186</v>
      </c>
      <c r="CA238" s="9">
        <v>5.3999999999999999E-2</v>
      </c>
      <c r="CE238" s="9" t="s">
        <v>186</v>
      </c>
    </row>
    <row r="239" spans="1:83" s="9" customFormat="1" ht="12" x14ac:dyDescent="0.2">
      <c r="A239" s="9">
        <v>507</v>
      </c>
      <c r="B239" s="9">
        <v>80</v>
      </c>
      <c r="C239" s="9" t="s">
        <v>304</v>
      </c>
      <c r="D239" s="10" t="s">
        <v>290</v>
      </c>
      <c r="F239" s="9" t="s">
        <v>241</v>
      </c>
      <c r="G239" s="9" t="s">
        <v>347</v>
      </c>
      <c r="H239" s="9" t="s">
        <v>257</v>
      </c>
      <c r="I239" s="9" t="s">
        <v>40</v>
      </c>
      <c r="K239" s="13"/>
      <c r="L239" s="38"/>
      <c r="P239" s="9" t="s">
        <v>355</v>
      </c>
      <c r="BI239" s="9">
        <v>4.4999999999999998E-2</v>
      </c>
      <c r="BM239" s="9" t="s">
        <v>186</v>
      </c>
      <c r="BO239" s="9">
        <v>5.2999999999999999E-2</v>
      </c>
      <c r="BS239" s="9" t="s">
        <v>186</v>
      </c>
      <c r="BU239" s="9">
        <v>0.19500000000000001</v>
      </c>
      <c r="BY239" s="9" t="s">
        <v>186</v>
      </c>
      <c r="CA239" s="9">
        <v>5.3999999999999999E-2</v>
      </c>
      <c r="CE239" s="9" t="s">
        <v>186</v>
      </c>
    </row>
    <row r="240" spans="1:83" s="9" customFormat="1" ht="12" x14ac:dyDescent="0.2">
      <c r="A240" s="9">
        <v>508</v>
      </c>
      <c r="B240" s="9">
        <v>80</v>
      </c>
      <c r="C240" s="9" t="s">
        <v>304</v>
      </c>
      <c r="D240" s="10" t="s">
        <v>290</v>
      </c>
      <c r="F240" s="9" t="s">
        <v>241</v>
      </c>
      <c r="G240" s="9" t="s">
        <v>348</v>
      </c>
      <c r="H240" s="9" t="s">
        <v>257</v>
      </c>
      <c r="I240" s="9" t="s">
        <v>40</v>
      </c>
      <c r="K240" s="13"/>
      <c r="L240" s="38">
        <v>1</v>
      </c>
      <c r="P240" s="9" t="s">
        <v>355</v>
      </c>
      <c r="BI240" s="9">
        <v>4.4999999999999998E-2</v>
      </c>
      <c r="BM240" s="9" t="s">
        <v>186</v>
      </c>
      <c r="BO240" s="9">
        <v>5.2999999999999999E-2</v>
      </c>
      <c r="BS240" s="9" t="s">
        <v>186</v>
      </c>
      <c r="BU240" s="9">
        <v>0.26</v>
      </c>
      <c r="BY240" s="9" t="s">
        <v>186</v>
      </c>
      <c r="CA240" s="9">
        <v>0.108</v>
      </c>
      <c r="CE240" s="9" t="s">
        <v>186</v>
      </c>
    </row>
    <row r="241" spans="1:83" s="9" customFormat="1" ht="12" x14ac:dyDescent="0.2">
      <c r="A241" s="9">
        <v>509</v>
      </c>
      <c r="B241" s="9">
        <v>80</v>
      </c>
      <c r="C241" s="9" t="s">
        <v>304</v>
      </c>
      <c r="D241" s="10" t="s">
        <v>290</v>
      </c>
      <c r="F241" s="9" t="s">
        <v>241</v>
      </c>
      <c r="G241" s="9" t="s">
        <v>347</v>
      </c>
      <c r="H241" s="9" t="s">
        <v>257</v>
      </c>
      <c r="I241" s="9" t="s">
        <v>40</v>
      </c>
      <c r="K241" s="13"/>
      <c r="L241" s="38"/>
      <c r="P241" s="9" t="s">
        <v>355</v>
      </c>
      <c r="BI241" s="9">
        <v>4.4999999999999998E-2</v>
      </c>
      <c r="BM241" s="9" t="s">
        <v>186</v>
      </c>
      <c r="BO241" s="9">
        <v>5.2999999999999999E-2</v>
      </c>
      <c r="BS241" s="9" t="s">
        <v>186</v>
      </c>
      <c r="BU241" s="9">
        <v>0.19500000000000001</v>
      </c>
      <c r="BY241" s="9" t="s">
        <v>186</v>
      </c>
      <c r="CA241" s="9">
        <v>0.108</v>
      </c>
      <c r="CE241" s="9" t="s">
        <v>186</v>
      </c>
    </row>
    <row r="242" spans="1:83" s="9" customFormat="1" ht="12" x14ac:dyDescent="0.2">
      <c r="A242" s="9">
        <v>510</v>
      </c>
      <c r="B242" s="9">
        <v>80</v>
      </c>
      <c r="C242" s="9" t="s">
        <v>304</v>
      </c>
      <c r="D242" s="10" t="s">
        <v>290</v>
      </c>
      <c r="F242" s="9" t="s">
        <v>241</v>
      </c>
      <c r="G242" s="9" t="s">
        <v>348</v>
      </c>
      <c r="H242" s="9" t="s">
        <v>257</v>
      </c>
      <c r="I242" s="9" t="s">
        <v>40</v>
      </c>
      <c r="K242" s="13"/>
      <c r="L242" s="38">
        <v>1</v>
      </c>
      <c r="P242" s="9" t="s">
        <v>355</v>
      </c>
      <c r="BI242" s="9">
        <v>4.4999999999999998E-2</v>
      </c>
      <c r="BM242" s="9" t="s">
        <v>186</v>
      </c>
      <c r="BO242" s="9">
        <v>5.2999999999999999E-2</v>
      </c>
      <c r="BS242" s="9" t="s">
        <v>186</v>
      </c>
      <c r="BU242" s="9">
        <v>0.19500000000000001</v>
      </c>
      <c r="BY242" s="9" t="s">
        <v>186</v>
      </c>
      <c r="CA242" s="9">
        <v>0.216</v>
      </c>
      <c r="CE242" s="9" t="s">
        <v>186</v>
      </c>
    </row>
    <row r="243" spans="1:83" s="9" customFormat="1" ht="12" x14ac:dyDescent="0.2">
      <c r="A243" s="9">
        <v>511</v>
      </c>
      <c r="B243" s="9">
        <v>80</v>
      </c>
      <c r="C243" s="9" t="s">
        <v>304</v>
      </c>
      <c r="D243" s="10" t="s">
        <v>290</v>
      </c>
      <c r="F243" s="9" t="s">
        <v>241</v>
      </c>
      <c r="G243" s="9" t="s">
        <v>347</v>
      </c>
      <c r="H243" s="9" t="s">
        <v>257</v>
      </c>
      <c r="I243" s="9" t="s">
        <v>40</v>
      </c>
      <c r="K243" s="13"/>
      <c r="L243" s="38"/>
      <c r="P243" s="9" t="s">
        <v>355</v>
      </c>
      <c r="BI243" s="9">
        <v>4.4999999999999998E-2</v>
      </c>
      <c r="BM243" s="9" t="s">
        <v>186</v>
      </c>
      <c r="BO243" s="9">
        <v>5.2999999999999999E-2</v>
      </c>
      <c r="BS243" s="9" t="s">
        <v>186</v>
      </c>
      <c r="BU243" s="9">
        <v>0.26</v>
      </c>
      <c r="BY243" s="9" t="s">
        <v>186</v>
      </c>
      <c r="CA243" s="9">
        <v>0.108</v>
      </c>
      <c r="CE243" s="9" t="s">
        <v>186</v>
      </c>
    </row>
    <row r="244" spans="1:83" s="9" customFormat="1" ht="12" x14ac:dyDescent="0.2">
      <c r="A244" s="9">
        <v>512</v>
      </c>
      <c r="B244" s="9">
        <v>80</v>
      </c>
      <c r="C244" s="9" t="s">
        <v>304</v>
      </c>
      <c r="D244" s="10" t="s">
        <v>290</v>
      </c>
      <c r="F244" s="9" t="s">
        <v>241</v>
      </c>
      <c r="G244" s="9" t="s">
        <v>348</v>
      </c>
      <c r="H244" s="9" t="s">
        <v>257</v>
      </c>
      <c r="I244" s="9" t="s">
        <v>40</v>
      </c>
      <c r="K244" s="13"/>
      <c r="L244" s="38">
        <v>1</v>
      </c>
      <c r="P244" s="9" t="s">
        <v>355</v>
      </c>
      <c r="BI244" s="9">
        <v>0.22500000000000001</v>
      </c>
      <c r="BM244" s="9" t="s">
        <v>186</v>
      </c>
      <c r="BO244" s="9">
        <v>0.106</v>
      </c>
      <c r="BS244" s="9" t="s">
        <v>186</v>
      </c>
      <c r="BU244" s="9">
        <v>0.19500000000000001</v>
      </c>
      <c r="BY244" s="9" t="s">
        <v>186</v>
      </c>
      <c r="CA244" s="9">
        <v>0.216</v>
      </c>
      <c r="CE244" s="9" t="s">
        <v>186</v>
      </c>
    </row>
    <row r="245" spans="1:83" s="9" customFormat="1" ht="12" x14ac:dyDescent="0.2">
      <c r="A245" s="9">
        <v>513</v>
      </c>
      <c r="B245" s="9">
        <v>80</v>
      </c>
      <c r="C245" s="9" t="s">
        <v>304</v>
      </c>
      <c r="D245" s="10" t="s">
        <v>290</v>
      </c>
      <c r="F245" s="9" t="s">
        <v>241</v>
      </c>
      <c r="G245" s="9" t="s">
        <v>347</v>
      </c>
      <c r="H245" s="9" t="s">
        <v>257</v>
      </c>
      <c r="I245" s="9" t="s">
        <v>40</v>
      </c>
      <c r="K245" s="13"/>
      <c r="L245" s="38"/>
      <c r="P245" s="9" t="s">
        <v>355</v>
      </c>
      <c r="BI245" s="9">
        <v>0.13500000000000001</v>
      </c>
      <c r="BM245" s="9" t="s">
        <v>186</v>
      </c>
      <c r="BS245" s="9" t="s">
        <v>186</v>
      </c>
      <c r="BU245" s="9">
        <v>0.13</v>
      </c>
      <c r="BY245" s="9" t="s">
        <v>186</v>
      </c>
      <c r="CA245" s="9">
        <v>5.3999999999999999E-2</v>
      </c>
      <c r="CE245" s="9" t="s">
        <v>186</v>
      </c>
    </row>
    <row r="246" spans="1:83" s="9" customFormat="1" ht="12" x14ac:dyDescent="0.2">
      <c r="A246" s="9">
        <v>514</v>
      </c>
      <c r="B246" s="9">
        <v>80</v>
      </c>
      <c r="C246" s="9" t="s">
        <v>304</v>
      </c>
      <c r="D246" s="10" t="s">
        <v>290</v>
      </c>
      <c r="F246" s="9" t="s">
        <v>241</v>
      </c>
      <c r="G246" s="9" t="s">
        <v>348</v>
      </c>
      <c r="H246" s="9" t="s">
        <v>257</v>
      </c>
      <c r="I246" s="9" t="s">
        <v>40</v>
      </c>
      <c r="K246" s="13"/>
      <c r="L246" s="38">
        <v>1</v>
      </c>
      <c r="P246" s="9" t="s">
        <v>355</v>
      </c>
      <c r="BI246" s="9">
        <v>0.22500000000000001</v>
      </c>
      <c r="BM246" s="9" t="s">
        <v>186</v>
      </c>
      <c r="BO246" s="9">
        <v>0.159</v>
      </c>
      <c r="BS246" s="9" t="s">
        <v>186</v>
      </c>
      <c r="BU246" s="9">
        <v>0.19500000000000001</v>
      </c>
      <c r="BY246" s="9" t="s">
        <v>186</v>
      </c>
      <c r="CA246" s="9">
        <v>0.27</v>
      </c>
      <c r="CE246" s="9" t="s">
        <v>186</v>
      </c>
    </row>
    <row r="247" spans="1:83" s="9" customFormat="1" ht="12" x14ac:dyDescent="0.2">
      <c r="A247" s="9">
        <v>515</v>
      </c>
      <c r="B247" s="9">
        <v>80</v>
      </c>
      <c r="C247" s="9" t="s">
        <v>304</v>
      </c>
      <c r="D247" s="10" t="s">
        <v>290</v>
      </c>
      <c r="F247" s="9" t="s">
        <v>241</v>
      </c>
      <c r="G247" s="9" t="s">
        <v>347</v>
      </c>
      <c r="H247" s="9" t="s">
        <v>257</v>
      </c>
      <c r="I247" s="9" t="s">
        <v>40</v>
      </c>
      <c r="K247" s="13"/>
      <c r="L247" s="38"/>
      <c r="P247" s="9" t="s">
        <v>355</v>
      </c>
      <c r="BI247" s="9">
        <v>0.08</v>
      </c>
      <c r="BM247" s="9" t="s">
        <v>186</v>
      </c>
      <c r="BO247" s="9">
        <v>0.106</v>
      </c>
      <c r="BS247" s="9" t="s">
        <v>186</v>
      </c>
      <c r="BU247" s="9">
        <v>0.13</v>
      </c>
      <c r="BY247" s="9" t="s">
        <v>186</v>
      </c>
      <c r="CA247" s="9">
        <v>0.108</v>
      </c>
      <c r="CE247" s="9" t="s">
        <v>186</v>
      </c>
    </row>
    <row r="248" spans="1:83" s="9" customFormat="1" ht="12" x14ac:dyDescent="0.2">
      <c r="A248" s="9">
        <v>516</v>
      </c>
      <c r="B248" s="9">
        <v>80</v>
      </c>
      <c r="C248" s="9" t="s">
        <v>304</v>
      </c>
      <c r="D248" s="10" t="s">
        <v>290</v>
      </c>
      <c r="F248" s="9" t="s">
        <v>241</v>
      </c>
      <c r="G248" s="9" t="s">
        <v>348</v>
      </c>
      <c r="H248" s="9" t="s">
        <v>257</v>
      </c>
      <c r="I248" s="9" t="s">
        <v>40</v>
      </c>
      <c r="K248" s="13"/>
      <c r="L248" s="38">
        <v>1</v>
      </c>
      <c r="P248" s="9" t="s">
        <v>355</v>
      </c>
      <c r="BI248" s="9">
        <v>4.4999999999999998E-2</v>
      </c>
      <c r="BM248" s="9" t="s">
        <v>186</v>
      </c>
      <c r="BO248" s="9">
        <v>0.106</v>
      </c>
      <c r="BS248" s="9" t="s">
        <v>186</v>
      </c>
      <c r="BU248" s="9">
        <v>6.5000000000000002E-2</v>
      </c>
      <c r="BY248" s="9" t="s">
        <v>186</v>
      </c>
      <c r="CA248" s="9">
        <v>0.154</v>
      </c>
      <c r="CE248" s="9" t="s">
        <v>186</v>
      </c>
    </row>
    <row r="249" spans="1:83" s="9" customFormat="1" ht="12" x14ac:dyDescent="0.2">
      <c r="A249" s="9">
        <v>517</v>
      </c>
      <c r="B249" s="9">
        <v>80</v>
      </c>
      <c r="C249" s="9" t="s">
        <v>304</v>
      </c>
      <c r="D249" s="10" t="s">
        <v>290</v>
      </c>
      <c r="F249" s="9" t="s">
        <v>241</v>
      </c>
      <c r="G249" s="9" t="s">
        <v>347</v>
      </c>
      <c r="H249" s="9" t="s">
        <v>257</v>
      </c>
      <c r="I249" s="9" t="s">
        <v>40</v>
      </c>
      <c r="K249" s="13"/>
      <c r="L249" s="38"/>
      <c r="P249" s="9" t="s">
        <v>355</v>
      </c>
      <c r="BI249" s="9">
        <v>4.4999999999999998E-2</v>
      </c>
      <c r="BM249" s="9" t="s">
        <v>186</v>
      </c>
      <c r="BO249" s="9">
        <v>5.2999999999999999E-2</v>
      </c>
      <c r="BS249" s="9" t="s">
        <v>186</v>
      </c>
      <c r="BU249" s="9">
        <v>4.4999999999999998E-2</v>
      </c>
      <c r="BY249" s="9" t="s">
        <v>186</v>
      </c>
      <c r="CA249" s="9">
        <v>5.3999999999999999E-2</v>
      </c>
      <c r="CE249" s="9" t="s">
        <v>186</v>
      </c>
    </row>
    <row r="250" spans="1:83" s="9" customFormat="1" ht="12" x14ac:dyDescent="0.2">
      <c r="A250" s="9">
        <v>518</v>
      </c>
      <c r="B250" s="9">
        <v>80</v>
      </c>
      <c r="C250" s="9" t="s">
        <v>304</v>
      </c>
      <c r="D250" s="10" t="s">
        <v>290</v>
      </c>
      <c r="F250" s="9" t="s">
        <v>241</v>
      </c>
      <c r="G250" s="9" t="s">
        <v>348</v>
      </c>
      <c r="H250" s="9" t="s">
        <v>257</v>
      </c>
      <c r="I250" s="9" t="s">
        <v>40</v>
      </c>
      <c r="K250" s="13"/>
      <c r="L250" s="38">
        <v>1</v>
      </c>
      <c r="P250" s="9" t="s">
        <v>355</v>
      </c>
      <c r="BI250" s="9">
        <v>0.09</v>
      </c>
      <c r="BM250" s="9" t="s">
        <v>186</v>
      </c>
      <c r="BO250" s="9">
        <v>5.2999999999999999E-2</v>
      </c>
      <c r="BS250" s="9" t="s">
        <v>186</v>
      </c>
      <c r="BU250" s="9">
        <v>6.5000000000000002E-2</v>
      </c>
      <c r="BY250" s="9" t="s">
        <v>186</v>
      </c>
      <c r="CA250" s="9">
        <v>0.16200000000000001</v>
      </c>
      <c r="CE250" s="9" t="s">
        <v>186</v>
      </c>
    </row>
    <row r="251" spans="1:83" s="9" customFormat="1" ht="12" x14ac:dyDescent="0.2">
      <c r="A251" s="9">
        <v>519</v>
      </c>
      <c r="B251" s="9">
        <v>80</v>
      </c>
      <c r="C251" s="9" t="s">
        <v>304</v>
      </c>
      <c r="D251" s="10" t="s">
        <v>290</v>
      </c>
      <c r="F251" s="9" t="s">
        <v>241</v>
      </c>
      <c r="G251" s="9" t="s">
        <v>347</v>
      </c>
      <c r="H251" s="9" t="s">
        <v>257</v>
      </c>
      <c r="I251" s="9" t="s">
        <v>40</v>
      </c>
      <c r="K251" s="13"/>
      <c r="L251" s="38"/>
      <c r="P251" s="9" t="s">
        <v>355</v>
      </c>
      <c r="BI251" s="9">
        <v>4.4999999999999998E-2</v>
      </c>
      <c r="BM251" s="9" t="s">
        <v>186</v>
      </c>
      <c r="BO251" s="9">
        <v>5.2999999999999999E-2</v>
      </c>
      <c r="BS251" s="9" t="s">
        <v>186</v>
      </c>
      <c r="BU251" s="9">
        <v>4.4999999999999998E-2</v>
      </c>
      <c r="BY251" s="9" t="s">
        <v>186</v>
      </c>
      <c r="CA251" s="9">
        <v>5.3999999999999999E-2</v>
      </c>
      <c r="CE251" s="9" t="s">
        <v>186</v>
      </c>
    </row>
    <row r="252" spans="1:83" s="9" customFormat="1" ht="12" x14ac:dyDescent="0.2">
      <c r="A252" s="9">
        <v>520</v>
      </c>
      <c r="B252" s="9">
        <v>80</v>
      </c>
      <c r="C252" s="9" t="s">
        <v>304</v>
      </c>
      <c r="D252" s="10" t="s">
        <v>290</v>
      </c>
      <c r="F252" s="9" t="s">
        <v>241</v>
      </c>
      <c r="G252" s="9" t="s">
        <v>348</v>
      </c>
      <c r="H252" s="9" t="s">
        <v>257</v>
      </c>
      <c r="I252" s="9" t="s">
        <v>40</v>
      </c>
      <c r="K252" s="13"/>
      <c r="L252" s="38">
        <v>1</v>
      </c>
      <c r="P252" s="9" t="s">
        <v>355</v>
      </c>
      <c r="BI252" s="9">
        <v>4.4999999999999998E-2</v>
      </c>
      <c r="BM252" s="9" t="s">
        <v>186</v>
      </c>
      <c r="BO252" s="9">
        <v>5.2999999999999999E-2</v>
      </c>
      <c r="BS252" s="9" t="s">
        <v>186</v>
      </c>
      <c r="BU252" s="9">
        <v>0.13</v>
      </c>
      <c r="BY252" s="9" t="s">
        <v>186</v>
      </c>
      <c r="CA252" s="9">
        <v>0.108</v>
      </c>
      <c r="CE252" s="9" t="s">
        <v>186</v>
      </c>
    </row>
    <row r="253" spans="1:83" s="9" customFormat="1" ht="12" x14ac:dyDescent="0.2">
      <c r="A253" s="9">
        <v>521</v>
      </c>
      <c r="B253" s="9">
        <v>80</v>
      </c>
      <c r="C253" s="9" t="s">
        <v>304</v>
      </c>
      <c r="D253" s="10" t="s">
        <v>290</v>
      </c>
      <c r="F253" s="9" t="s">
        <v>241</v>
      </c>
      <c r="G253" s="9" t="s">
        <v>347</v>
      </c>
      <c r="H253" s="9" t="s">
        <v>257</v>
      </c>
      <c r="I253" s="9" t="s">
        <v>40</v>
      </c>
      <c r="K253" s="13"/>
      <c r="L253" s="38"/>
      <c r="P253" s="9" t="s">
        <v>355</v>
      </c>
      <c r="BI253" s="9">
        <v>4.4999999999999998E-2</v>
      </c>
      <c r="BM253" s="9" t="s">
        <v>186</v>
      </c>
      <c r="BO253" s="9">
        <v>5.2999999999999999E-2</v>
      </c>
      <c r="BS253" s="9" t="s">
        <v>186</v>
      </c>
      <c r="BU253" s="9">
        <v>4.4999999999999998E-2</v>
      </c>
      <c r="BY253" s="9" t="s">
        <v>186</v>
      </c>
      <c r="CA253" s="9">
        <v>0.108</v>
      </c>
      <c r="CE253" s="9" t="s">
        <v>186</v>
      </c>
    </row>
    <row r="254" spans="1:83" s="9" customFormat="1" ht="12" x14ac:dyDescent="0.2">
      <c r="A254" s="9">
        <v>522</v>
      </c>
      <c r="B254" s="9">
        <v>80</v>
      </c>
      <c r="C254" s="9" t="s">
        <v>304</v>
      </c>
      <c r="D254" s="10" t="s">
        <v>290</v>
      </c>
      <c r="F254" s="9" t="s">
        <v>241</v>
      </c>
      <c r="G254" s="9" t="s">
        <v>348</v>
      </c>
      <c r="H254" s="9" t="s">
        <v>88</v>
      </c>
      <c r="I254" s="9" t="s">
        <v>40</v>
      </c>
      <c r="K254" s="13"/>
      <c r="L254" s="38">
        <v>1</v>
      </c>
      <c r="P254" s="9" t="s">
        <v>355</v>
      </c>
      <c r="BI254" s="9">
        <v>0.18</v>
      </c>
      <c r="BM254" s="9" t="s">
        <v>186</v>
      </c>
      <c r="BO254" s="9">
        <v>0.21199999999999999</v>
      </c>
      <c r="BS254" s="9" t="s">
        <v>186</v>
      </c>
      <c r="BU254" s="9">
        <v>0.19500000000000001</v>
      </c>
      <c r="BY254" s="9" t="s">
        <v>186</v>
      </c>
      <c r="CA254" s="9">
        <v>5.3999999999999999E-2</v>
      </c>
      <c r="CE254" s="9" t="s">
        <v>186</v>
      </c>
    </row>
    <row r="255" spans="1:83" s="9" customFormat="1" ht="12" x14ac:dyDescent="0.2">
      <c r="A255" s="9">
        <v>523</v>
      </c>
      <c r="B255" s="9">
        <v>80</v>
      </c>
      <c r="C255" s="9" t="s">
        <v>304</v>
      </c>
      <c r="D255" s="10" t="s">
        <v>290</v>
      </c>
      <c r="F255" s="9" t="s">
        <v>241</v>
      </c>
      <c r="G255" s="9" t="s">
        <v>347</v>
      </c>
      <c r="H255" s="9" t="s">
        <v>88</v>
      </c>
      <c r="I255" s="9" t="s">
        <v>40</v>
      </c>
      <c r="K255" s="13"/>
      <c r="L255" s="38"/>
      <c r="P255" s="9" t="s">
        <v>355</v>
      </c>
      <c r="BI255" s="9">
        <v>0.09</v>
      </c>
      <c r="BM255" s="9" t="s">
        <v>186</v>
      </c>
      <c r="BO255" s="9">
        <v>0.159</v>
      </c>
      <c r="BS255" s="9" t="s">
        <v>186</v>
      </c>
      <c r="BU255" s="9">
        <v>0.19500000000000001</v>
      </c>
      <c r="BY255" s="9" t="s">
        <v>186</v>
      </c>
      <c r="CA255" s="9">
        <v>5.3999999999999999E-2</v>
      </c>
      <c r="CE255" s="9" t="s">
        <v>186</v>
      </c>
    </row>
    <row r="256" spans="1:83" s="9" customFormat="1" ht="12" x14ac:dyDescent="0.2">
      <c r="A256" s="9">
        <v>524</v>
      </c>
      <c r="B256" s="9">
        <v>80</v>
      </c>
      <c r="C256" s="9" t="s">
        <v>304</v>
      </c>
      <c r="D256" s="10" t="s">
        <v>290</v>
      </c>
      <c r="F256" s="9" t="s">
        <v>241</v>
      </c>
      <c r="G256" s="9" t="s">
        <v>348</v>
      </c>
      <c r="H256" s="9" t="s">
        <v>88</v>
      </c>
      <c r="I256" s="9" t="s">
        <v>40</v>
      </c>
      <c r="K256" s="13"/>
      <c r="L256" s="38">
        <v>1</v>
      </c>
      <c r="P256" s="9" t="s">
        <v>355</v>
      </c>
      <c r="BI256" s="9">
        <v>0.18</v>
      </c>
      <c r="BM256" s="9" t="s">
        <v>186</v>
      </c>
      <c r="BO256" s="9">
        <v>0.26500000000000001</v>
      </c>
      <c r="BS256" s="9" t="s">
        <v>186</v>
      </c>
      <c r="BU256" s="9">
        <v>0.26</v>
      </c>
      <c r="BY256" s="9" t="s">
        <v>186</v>
      </c>
      <c r="CA256" s="9">
        <v>0.108</v>
      </c>
      <c r="CE256" s="9" t="s">
        <v>186</v>
      </c>
    </row>
    <row r="257" spans="1:127" s="9" customFormat="1" ht="12" x14ac:dyDescent="0.2">
      <c r="A257" s="9">
        <v>525</v>
      </c>
      <c r="B257" s="9">
        <v>80</v>
      </c>
      <c r="C257" s="9" t="s">
        <v>304</v>
      </c>
      <c r="D257" s="10" t="s">
        <v>290</v>
      </c>
      <c r="F257" s="9" t="s">
        <v>241</v>
      </c>
      <c r="G257" s="9" t="s">
        <v>347</v>
      </c>
      <c r="H257" s="9" t="s">
        <v>88</v>
      </c>
      <c r="I257" s="9" t="s">
        <v>40</v>
      </c>
      <c r="K257" s="13"/>
      <c r="L257" s="38"/>
      <c r="P257" s="9" t="s">
        <v>355</v>
      </c>
      <c r="BI257" s="9">
        <v>0.09</v>
      </c>
      <c r="BM257" s="9" t="s">
        <v>186</v>
      </c>
      <c r="BO257" s="9">
        <v>0.21199999999999999</v>
      </c>
      <c r="BS257" s="9" t="s">
        <v>186</v>
      </c>
      <c r="BU257" s="9">
        <v>0.13</v>
      </c>
      <c r="BY257" s="9" t="s">
        <v>186</v>
      </c>
      <c r="CA257" s="9">
        <v>0.108</v>
      </c>
      <c r="CE257" s="9" t="s">
        <v>186</v>
      </c>
    </row>
    <row r="258" spans="1:127" s="9" customFormat="1" ht="12" x14ac:dyDescent="0.2">
      <c r="A258" s="9">
        <v>526</v>
      </c>
      <c r="B258" s="9">
        <v>80</v>
      </c>
      <c r="C258" s="9" t="s">
        <v>304</v>
      </c>
      <c r="D258" s="10" t="s">
        <v>290</v>
      </c>
      <c r="F258" s="9" t="s">
        <v>241</v>
      </c>
      <c r="G258" s="9" t="s">
        <v>348</v>
      </c>
      <c r="H258" s="9" t="s">
        <v>88</v>
      </c>
      <c r="I258" s="9" t="s">
        <v>40</v>
      </c>
      <c r="K258" s="13"/>
      <c r="L258" s="38">
        <v>1</v>
      </c>
      <c r="P258" s="9" t="s">
        <v>355</v>
      </c>
      <c r="BI258" s="9">
        <v>0.13500000000000001</v>
      </c>
      <c r="BM258" s="9" t="s">
        <v>186</v>
      </c>
      <c r="BO258" s="9">
        <v>0.26500000000000001</v>
      </c>
      <c r="BS258" s="9" t="s">
        <v>186</v>
      </c>
      <c r="BU258" s="9">
        <v>0.19500000000000001</v>
      </c>
      <c r="BY258" s="9" t="s">
        <v>186</v>
      </c>
      <c r="CA258" s="9">
        <v>5.3999999999999999E-2</v>
      </c>
      <c r="CE258" s="9" t="s">
        <v>186</v>
      </c>
    </row>
    <row r="259" spans="1:127" s="9" customFormat="1" ht="12" x14ac:dyDescent="0.2">
      <c r="A259" s="9">
        <v>527</v>
      </c>
      <c r="B259" s="9">
        <v>80</v>
      </c>
      <c r="C259" s="9" t="s">
        <v>304</v>
      </c>
      <c r="D259" s="10" t="s">
        <v>290</v>
      </c>
      <c r="F259" s="9" t="s">
        <v>241</v>
      </c>
      <c r="G259" s="9" t="s">
        <v>347</v>
      </c>
      <c r="H259" s="9" t="s">
        <v>88</v>
      </c>
      <c r="I259" s="9" t="s">
        <v>40</v>
      </c>
      <c r="K259" s="13"/>
      <c r="L259" s="38"/>
      <c r="P259" s="9" t="s">
        <v>355</v>
      </c>
      <c r="BI259" s="9">
        <v>4.4999999999999998E-2</v>
      </c>
      <c r="BM259" s="9" t="s">
        <v>186</v>
      </c>
      <c r="BO259" s="9">
        <v>0.21199999999999999</v>
      </c>
      <c r="BS259" s="9" t="s">
        <v>186</v>
      </c>
      <c r="BU259" s="9">
        <v>4.4999999999999998E-2</v>
      </c>
      <c r="BY259" s="9" t="s">
        <v>186</v>
      </c>
      <c r="CA259" s="9">
        <v>5.3999999999999999E-2</v>
      </c>
      <c r="CE259" s="9" t="s">
        <v>186</v>
      </c>
    </row>
    <row r="260" spans="1:127" s="9" customFormat="1" ht="12" x14ac:dyDescent="0.2">
      <c r="A260" s="9">
        <v>528</v>
      </c>
      <c r="B260" s="9">
        <v>80</v>
      </c>
      <c r="C260" s="9" t="s">
        <v>304</v>
      </c>
      <c r="D260" s="10" t="s">
        <v>290</v>
      </c>
      <c r="F260" s="9" t="s">
        <v>241</v>
      </c>
      <c r="G260" s="9" t="s">
        <v>348</v>
      </c>
      <c r="H260" s="9" t="s">
        <v>88</v>
      </c>
      <c r="I260" s="9" t="s">
        <v>40</v>
      </c>
      <c r="K260" s="13"/>
      <c r="L260" s="38">
        <v>1</v>
      </c>
      <c r="P260" s="9" t="s">
        <v>355</v>
      </c>
      <c r="BI260" s="9">
        <v>0.09</v>
      </c>
      <c r="BM260" s="9" t="s">
        <v>186</v>
      </c>
      <c r="BO260" s="9">
        <v>5.2999999999999999E-2</v>
      </c>
      <c r="BS260" s="9" t="s">
        <v>186</v>
      </c>
      <c r="BU260" s="9">
        <v>0.13</v>
      </c>
      <c r="BY260" s="9" t="s">
        <v>186</v>
      </c>
      <c r="CA260" s="9">
        <v>5.3999999999999999E-2</v>
      </c>
      <c r="CE260" s="9" t="s">
        <v>186</v>
      </c>
    </row>
    <row r="261" spans="1:127" s="9" customFormat="1" ht="12" x14ac:dyDescent="0.2">
      <c r="A261" s="9">
        <v>529</v>
      </c>
      <c r="B261" s="9">
        <v>80</v>
      </c>
      <c r="C261" s="9" t="s">
        <v>304</v>
      </c>
      <c r="D261" s="10" t="s">
        <v>290</v>
      </c>
      <c r="F261" s="9" t="s">
        <v>241</v>
      </c>
      <c r="G261" s="9" t="s">
        <v>347</v>
      </c>
      <c r="H261" s="9" t="s">
        <v>88</v>
      </c>
      <c r="I261" s="9" t="s">
        <v>40</v>
      </c>
      <c r="K261" s="13"/>
      <c r="L261" s="38"/>
      <c r="P261" s="9" t="s">
        <v>355</v>
      </c>
      <c r="BI261" s="9">
        <v>4.4999999999999998E-2</v>
      </c>
      <c r="BM261" s="9" t="s">
        <v>186</v>
      </c>
      <c r="BS261" s="9" t="s">
        <v>186</v>
      </c>
      <c r="BU261" s="9">
        <v>4.4999999999999998E-2</v>
      </c>
      <c r="BY261" s="9" t="s">
        <v>186</v>
      </c>
      <c r="CA261" s="9">
        <v>5.3999999999999999E-2</v>
      </c>
      <c r="CE261" s="9" t="s">
        <v>186</v>
      </c>
    </row>
    <row r="262" spans="1:127" s="9" customFormat="1" ht="12" x14ac:dyDescent="0.2">
      <c r="A262" s="9">
        <v>530</v>
      </c>
      <c r="B262" s="9">
        <v>80</v>
      </c>
      <c r="C262" s="9" t="s">
        <v>304</v>
      </c>
      <c r="D262" s="10" t="s">
        <v>290</v>
      </c>
      <c r="F262" s="9" t="s">
        <v>241</v>
      </c>
      <c r="G262" s="9" t="s">
        <v>348</v>
      </c>
      <c r="H262" s="9" t="s">
        <v>88</v>
      </c>
      <c r="I262" s="9" t="s">
        <v>40</v>
      </c>
      <c r="K262" s="13"/>
      <c r="L262" s="38">
        <v>1</v>
      </c>
      <c r="P262" s="9" t="s">
        <v>355</v>
      </c>
      <c r="BI262" s="9">
        <v>0.13500000000000001</v>
      </c>
      <c r="BM262" s="9" t="s">
        <v>186</v>
      </c>
      <c r="BO262" s="9">
        <v>5.2999999999999999E-2</v>
      </c>
      <c r="BS262" s="9" t="s">
        <v>186</v>
      </c>
      <c r="BU262" s="9">
        <v>0.13</v>
      </c>
      <c r="BY262" s="9" t="s">
        <v>186</v>
      </c>
      <c r="CA262" s="9">
        <v>0.108</v>
      </c>
      <c r="CE262" s="9" t="s">
        <v>186</v>
      </c>
    </row>
    <row r="263" spans="1:127" s="9" customFormat="1" ht="12" x14ac:dyDescent="0.2">
      <c r="A263" s="9">
        <v>531</v>
      </c>
      <c r="B263" s="9">
        <v>80</v>
      </c>
      <c r="C263" s="9" t="s">
        <v>304</v>
      </c>
      <c r="D263" s="10" t="s">
        <v>290</v>
      </c>
      <c r="F263" s="9" t="s">
        <v>241</v>
      </c>
      <c r="G263" s="9" t="s">
        <v>347</v>
      </c>
      <c r="H263" s="9" t="s">
        <v>88</v>
      </c>
      <c r="I263" s="9" t="s">
        <v>40</v>
      </c>
      <c r="K263" s="13"/>
      <c r="L263" s="38"/>
      <c r="P263" s="9" t="s">
        <v>355</v>
      </c>
      <c r="BI263" s="9">
        <v>0.09</v>
      </c>
      <c r="BM263" s="9" t="s">
        <v>186</v>
      </c>
      <c r="BO263" s="9">
        <v>5.2999999999999999E-2</v>
      </c>
      <c r="BS263" s="9" t="s">
        <v>186</v>
      </c>
      <c r="BU263" s="9">
        <v>4.4999999999999998E-2</v>
      </c>
      <c r="BY263" s="9" t="s">
        <v>186</v>
      </c>
      <c r="CA263" s="9">
        <v>0.108</v>
      </c>
      <c r="CE263" s="9" t="s">
        <v>186</v>
      </c>
    </row>
    <row r="264" spans="1:127" s="9" customFormat="1" ht="12" x14ac:dyDescent="0.2">
      <c r="A264" s="9">
        <v>532</v>
      </c>
      <c r="B264" s="9">
        <v>80</v>
      </c>
      <c r="C264" s="9" t="s">
        <v>304</v>
      </c>
      <c r="D264" s="10" t="s">
        <v>290</v>
      </c>
      <c r="F264" s="9" t="s">
        <v>241</v>
      </c>
      <c r="G264" s="9" t="s">
        <v>348</v>
      </c>
      <c r="H264" s="9" t="s">
        <v>271</v>
      </c>
      <c r="I264" s="9" t="s">
        <v>189</v>
      </c>
      <c r="J264" s="9" t="s">
        <v>40</v>
      </c>
      <c r="K264" s="13"/>
      <c r="L264" s="38">
        <v>1</v>
      </c>
      <c r="P264" s="9" t="s">
        <v>355</v>
      </c>
      <c r="BI264" s="9">
        <v>0.22500000000000001</v>
      </c>
      <c r="BM264" s="9" t="s">
        <v>186</v>
      </c>
      <c r="BO264" s="9">
        <v>0.318</v>
      </c>
      <c r="BS264" s="9" t="s">
        <v>186</v>
      </c>
      <c r="BU264" s="9">
        <v>6.5000000000000002E-2</v>
      </c>
      <c r="BY264" s="9" t="s">
        <v>186</v>
      </c>
      <c r="CA264" s="9">
        <v>0.48599999999999999</v>
      </c>
      <c r="CE264" s="9" t="s">
        <v>186</v>
      </c>
    </row>
    <row r="265" spans="1:127" s="9" customFormat="1" ht="12" x14ac:dyDescent="0.2">
      <c r="A265" s="9">
        <v>533</v>
      </c>
      <c r="B265" s="9">
        <v>80</v>
      </c>
      <c r="C265" s="9" t="s">
        <v>304</v>
      </c>
      <c r="D265" s="10" t="s">
        <v>309</v>
      </c>
      <c r="F265" s="9" t="s">
        <v>241</v>
      </c>
      <c r="G265" s="9" t="s">
        <v>347</v>
      </c>
      <c r="H265" s="9" t="s">
        <v>271</v>
      </c>
      <c r="I265" s="9" t="s">
        <v>189</v>
      </c>
      <c r="J265" s="9" t="s">
        <v>40</v>
      </c>
      <c r="K265" s="13"/>
      <c r="L265" s="38"/>
      <c r="P265" s="9" t="s">
        <v>355</v>
      </c>
      <c r="BI265" s="9">
        <v>0.18</v>
      </c>
      <c r="BM265" s="9" t="s">
        <v>186</v>
      </c>
      <c r="BO265" s="9">
        <v>0.159</v>
      </c>
      <c r="BS265" s="9" t="s">
        <v>186</v>
      </c>
      <c r="BU265" s="9">
        <v>0.13</v>
      </c>
      <c r="BY265" s="9" t="s">
        <v>186</v>
      </c>
      <c r="CA265" s="9">
        <v>0.27</v>
      </c>
      <c r="CE265" s="9" t="s">
        <v>186</v>
      </c>
    </row>
    <row r="266" spans="1:127" s="9" customFormat="1" ht="12" x14ac:dyDescent="0.2">
      <c r="A266" s="9">
        <v>534</v>
      </c>
      <c r="B266" s="9">
        <v>80</v>
      </c>
      <c r="C266" s="9" t="s">
        <v>304</v>
      </c>
      <c r="D266" s="10" t="s">
        <v>290</v>
      </c>
      <c r="F266" s="9" t="s">
        <v>241</v>
      </c>
      <c r="G266" s="9" t="s">
        <v>348</v>
      </c>
      <c r="H266" s="9" t="s">
        <v>270</v>
      </c>
      <c r="I266" s="9" t="s">
        <v>40</v>
      </c>
      <c r="K266" s="13"/>
      <c r="L266" s="38">
        <v>1</v>
      </c>
      <c r="P266" s="9" t="s">
        <v>355</v>
      </c>
      <c r="BI266" s="9">
        <v>0.18</v>
      </c>
      <c r="BM266" s="9" t="s">
        <v>186</v>
      </c>
      <c r="BO266" s="9">
        <v>0.26500000000000001</v>
      </c>
      <c r="BS266" s="9" t="s">
        <v>186</v>
      </c>
      <c r="BU266" s="9">
        <v>0.26</v>
      </c>
      <c r="BY266" s="9" t="s">
        <v>186</v>
      </c>
      <c r="CA266" s="9">
        <v>0.432</v>
      </c>
      <c r="CE266" s="9" t="s">
        <v>186</v>
      </c>
    </row>
    <row r="267" spans="1:127" s="9" customFormat="1" ht="12" x14ac:dyDescent="0.2">
      <c r="A267" s="9">
        <v>535</v>
      </c>
      <c r="B267" s="9">
        <v>80</v>
      </c>
      <c r="C267" s="9" t="s">
        <v>304</v>
      </c>
      <c r="D267" s="10" t="s">
        <v>290</v>
      </c>
      <c r="F267" s="9" t="s">
        <v>241</v>
      </c>
      <c r="G267" s="9" t="s">
        <v>347</v>
      </c>
      <c r="H267" s="9" t="s">
        <v>270</v>
      </c>
      <c r="I267" s="9" t="s">
        <v>40</v>
      </c>
      <c r="K267" s="13"/>
      <c r="L267" s="38"/>
      <c r="P267" s="9" t="s">
        <v>355</v>
      </c>
      <c r="BI267" s="9">
        <v>0.13500000000000001</v>
      </c>
      <c r="BM267" s="9" t="s">
        <v>186</v>
      </c>
      <c r="BO267" s="9">
        <v>0.106</v>
      </c>
      <c r="BS267" s="9" t="s">
        <v>186</v>
      </c>
      <c r="BU267" s="9">
        <v>0.26</v>
      </c>
      <c r="BY267" s="9" t="s">
        <v>186</v>
      </c>
      <c r="CA267" s="9">
        <v>0.216</v>
      </c>
      <c r="CE267" s="9" t="s">
        <v>186</v>
      </c>
    </row>
    <row r="268" spans="1:127" s="9" customFormat="1" ht="12" x14ac:dyDescent="0.2">
      <c r="A268" s="9">
        <v>536</v>
      </c>
      <c r="B268" s="9">
        <v>80</v>
      </c>
      <c r="C268" s="9" t="s">
        <v>304</v>
      </c>
      <c r="D268" s="10" t="s">
        <v>290</v>
      </c>
      <c r="F268" s="9" t="s">
        <v>241</v>
      </c>
      <c r="G268" s="9" t="s">
        <v>348</v>
      </c>
      <c r="H268" s="9" t="s">
        <v>270</v>
      </c>
      <c r="I268" s="9" t="s">
        <v>40</v>
      </c>
      <c r="K268" s="13"/>
      <c r="L268" s="38">
        <v>1</v>
      </c>
      <c r="P268" s="9" t="s">
        <v>355</v>
      </c>
      <c r="BI268" s="9">
        <v>0.27</v>
      </c>
      <c r="BM268" s="9" t="s">
        <v>186</v>
      </c>
      <c r="BO268" s="9">
        <v>0.106</v>
      </c>
      <c r="BS268" s="9" t="s">
        <v>186</v>
      </c>
      <c r="BU268" s="9">
        <v>0.45500000000000002</v>
      </c>
      <c r="BY268" s="9" t="s">
        <v>186</v>
      </c>
      <c r="CA268" s="9">
        <v>0.378</v>
      </c>
      <c r="CE268" s="9" t="s">
        <v>186</v>
      </c>
    </row>
    <row r="269" spans="1:127" s="9" customFormat="1" ht="12" x14ac:dyDescent="0.2">
      <c r="A269" s="9">
        <v>537</v>
      </c>
      <c r="B269" s="9">
        <v>80</v>
      </c>
      <c r="C269" s="9" t="s">
        <v>304</v>
      </c>
      <c r="D269" s="10" t="s">
        <v>290</v>
      </c>
      <c r="F269" s="9" t="s">
        <v>241</v>
      </c>
      <c r="G269" s="9" t="s">
        <v>347</v>
      </c>
      <c r="H269" s="9" t="s">
        <v>270</v>
      </c>
      <c r="I269" s="9" t="s">
        <v>40</v>
      </c>
      <c r="K269" s="13"/>
      <c r="L269" s="38"/>
      <c r="P269" s="9" t="s">
        <v>355</v>
      </c>
      <c r="BI269" s="9">
        <v>0.18</v>
      </c>
      <c r="BM269" s="9" t="s">
        <v>186</v>
      </c>
      <c r="BO269" s="9">
        <v>0.106</v>
      </c>
      <c r="BS269" s="9" t="s">
        <v>186</v>
      </c>
      <c r="BU269" s="9">
        <v>0.32500000000000001</v>
      </c>
      <c r="BY269" s="9" t="s">
        <v>186</v>
      </c>
      <c r="CA269" s="9">
        <v>0.216</v>
      </c>
      <c r="CE269" s="9" t="s">
        <v>186</v>
      </c>
    </row>
    <row r="270" spans="1:127" s="9" customFormat="1" ht="12" x14ac:dyDescent="0.2">
      <c r="A270" s="9">
        <v>538</v>
      </c>
      <c r="B270" s="9">
        <v>80</v>
      </c>
      <c r="C270" s="9" t="s">
        <v>304</v>
      </c>
      <c r="D270" s="10" t="s">
        <v>290</v>
      </c>
      <c r="F270" s="9" t="s">
        <v>241</v>
      </c>
      <c r="G270" s="9" t="s">
        <v>348</v>
      </c>
      <c r="H270" s="9" t="s">
        <v>270</v>
      </c>
      <c r="I270" s="9" t="s">
        <v>40</v>
      </c>
      <c r="K270" s="13"/>
      <c r="L270" s="38">
        <v>1</v>
      </c>
      <c r="P270" s="9" t="s">
        <v>355</v>
      </c>
      <c r="BI270" s="9">
        <v>0.315</v>
      </c>
      <c r="BM270" s="9" t="s">
        <v>186</v>
      </c>
      <c r="BO270" s="9">
        <v>0.159</v>
      </c>
      <c r="BS270" s="9" t="s">
        <v>186</v>
      </c>
      <c r="BU270" s="9">
        <v>0.39</v>
      </c>
      <c r="BY270" s="9" t="s">
        <v>186</v>
      </c>
      <c r="CA270" s="9">
        <v>0.432</v>
      </c>
      <c r="CE270" s="9" t="s">
        <v>186</v>
      </c>
    </row>
    <row r="271" spans="1:127" s="9" customFormat="1" ht="12" x14ac:dyDescent="0.2">
      <c r="A271" s="9">
        <v>539</v>
      </c>
      <c r="B271" s="9">
        <v>80</v>
      </c>
      <c r="C271" s="9" t="s">
        <v>304</v>
      </c>
      <c r="D271" s="10" t="s">
        <v>290</v>
      </c>
      <c r="F271" s="9" t="s">
        <v>241</v>
      </c>
      <c r="G271" s="9" t="s">
        <v>347</v>
      </c>
      <c r="H271" s="9" t="s">
        <v>270</v>
      </c>
      <c r="I271" s="9" t="s">
        <v>40</v>
      </c>
      <c r="K271" s="13"/>
      <c r="L271" s="38"/>
      <c r="P271" s="9" t="s">
        <v>355</v>
      </c>
      <c r="BI271" s="9">
        <v>0.27</v>
      </c>
      <c r="BM271" s="9" t="s">
        <v>186</v>
      </c>
      <c r="BO271" s="9">
        <v>5.2999999999999999E-2</v>
      </c>
      <c r="BS271" s="9" t="s">
        <v>186</v>
      </c>
      <c r="BU271" s="9">
        <v>0.26</v>
      </c>
      <c r="BY271" s="9" t="s">
        <v>186</v>
      </c>
      <c r="CA271" s="9">
        <v>0.32400000000000001</v>
      </c>
      <c r="CE271" s="9" t="s">
        <v>186</v>
      </c>
    </row>
    <row r="272" spans="1:127" s="9" customFormat="1" ht="12" x14ac:dyDescent="0.2">
      <c r="A272" s="9">
        <v>540</v>
      </c>
      <c r="B272" s="9">
        <v>81</v>
      </c>
      <c r="C272" s="9" t="s">
        <v>306</v>
      </c>
      <c r="D272" s="9" t="s">
        <v>310</v>
      </c>
      <c r="E272" s="9" t="s">
        <v>311</v>
      </c>
      <c r="F272" s="9" t="s">
        <v>242</v>
      </c>
      <c r="G272" s="12">
        <v>2005.6</v>
      </c>
      <c r="H272" s="9" t="s">
        <v>153</v>
      </c>
      <c r="I272" s="9" t="s">
        <v>40</v>
      </c>
      <c r="K272" s="13">
        <v>1</v>
      </c>
      <c r="L272" s="13">
        <v>3</v>
      </c>
      <c r="M272" s="9" t="s">
        <v>197</v>
      </c>
      <c r="P272" s="9" t="s">
        <v>360</v>
      </c>
      <c r="W272" s="9">
        <v>0.06</v>
      </c>
      <c r="X272" s="9">
        <v>1.2E-2</v>
      </c>
      <c r="Y272" s="9">
        <v>0.05</v>
      </c>
      <c r="Z272" s="9">
        <v>0.09</v>
      </c>
      <c r="AA272" s="9" t="s">
        <v>190</v>
      </c>
      <c r="AB272" s="9" t="s">
        <v>191</v>
      </c>
      <c r="AC272" s="9">
        <v>93</v>
      </c>
      <c r="AD272" s="9">
        <v>57</v>
      </c>
      <c r="AE272" s="9">
        <v>12</v>
      </c>
      <c r="AF272" s="9">
        <v>17</v>
      </c>
      <c r="AG272" s="9" t="s">
        <v>192</v>
      </c>
      <c r="BC272" s="9">
        <v>7</v>
      </c>
      <c r="BD272" s="9">
        <v>2</v>
      </c>
      <c r="BE272" s="9">
        <v>5</v>
      </c>
      <c r="BF272" s="9">
        <v>10</v>
      </c>
      <c r="BG272" s="9" t="s">
        <v>193</v>
      </c>
      <c r="CM272" s="9">
        <v>1463</v>
      </c>
      <c r="CN272" s="9">
        <v>982</v>
      </c>
      <c r="CO272" s="9">
        <v>629</v>
      </c>
      <c r="CP272" s="9">
        <v>3931</v>
      </c>
      <c r="CQ272" s="9" t="s">
        <v>191</v>
      </c>
      <c r="DK272" s="9">
        <v>33</v>
      </c>
      <c r="DL272" s="9">
        <v>10</v>
      </c>
      <c r="DM272" s="9">
        <v>21</v>
      </c>
      <c r="DN272" s="9">
        <v>51</v>
      </c>
      <c r="DP272" s="9" t="s">
        <v>191</v>
      </c>
      <c r="DQ272" s="9">
        <v>29</v>
      </c>
      <c r="DR272" s="9">
        <v>7</v>
      </c>
      <c r="DS272" s="9">
        <v>15</v>
      </c>
      <c r="DT272" s="9">
        <v>39</v>
      </c>
      <c r="DU272" s="9" t="s">
        <v>196</v>
      </c>
      <c r="DW272" s="9" t="s">
        <v>108</v>
      </c>
    </row>
    <row r="273" spans="1:124" s="9" customFormat="1" ht="12" x14ac:dyDescent="0.2">
      <c r="A273" s="9">
        <v>541</v>
      </c>
      <c r="B273" s="9">
        <v>81</v>
      </c>
      <c r="C273" s="9" t="s">
        <v>306</v>
      </c>
      <c r="D273" s="9" t="s">
        <v>292</v>
      </c>
      <c r="E273" s="9" t="s">
        <v>311</v>
      </c>
      <c r="F273" s="9" t="s">
        <v>242</v>
      </c>
      <c r="G273" s="12">
        <v>2005.6</v>
      </c>
      <c r="H273" s="9" t="s">
        <v>153</v>
      </c>
      <c r="I273" s="9" t="s">
        <v>40</v>
      </c>
      <c r="K273" s="13">
        <v>1</v>
      </c>
      <c r="L273" s="13">
        <v>3</v>
      </c>
      <c r="M273" s="9">
        <v>12</v>
      </c>
      <c r="P273" s="9" t="s">
        <v>360</v>
      </c>
      <c r="W273" s="9">
        <v>5.8000000000000003E-2</v>
      </c>
      <c r="X273" s="9">
        <v>0.01</v>
      </c>
      <c r="Y273" s="9">
        <v>0.05</v>
      </c>
      <c r="Z273" s="9">
        <v>0.08</v>
      </c>
      <c r="AA273" s="9" t="s">
        <v>190</v>
      </c>
      <c r="AC273" s="9">
        <v>149</v>
      </c>
      <c r="AD273" s="9">
        <v>38</v>
      </c>
      <c r="AE273" s="9">
        <v>100</v>
      </c>
      <c r="AF273" s="9">
        <v>240</v>
      </c>
      <c r="BC273" s="9">
        <v>6</v>
      </c>
      <c r="BD273" s="9">
        <v>3</v>
      </c>
      <c r="BE273" s="9">
        <v>2</v>
      </c>
      <c r="BF273" s="9">
        <v>10</v>
      </c>
      <c r="CM273" s="9">
        <v>1116</v>
      </c>
      <c r="CN273" s="9">
        <v>1065</v>
      </c>
      <c r="CO273" s="9">
        <v>315</v>
      </c>
      <c r="CP273" s="9">
        <v>4089</v>
      </c>
      <c r="CQ273" s="9" t="s">
        <v>194</v>
      </c>
      <c r="DK273" s="9">
        <v>27</v>
      </c>
      <c r="DL273" s="9">
        <v>10</v>
      </c>
      <c r="DM273" s="9">
        <v>10</v>
      </c>
      <c r="DN273" s="9">
        <v>39</v>
      </c>
      <c r="DQ273" s="9">
        <v>11</v>
      </c>
      <c r="DR273" s="9">
        <v>6</v>
      </c>
      <c r="DS273" s="9">
        <v>4</v>
      </c>
      <c r="DT273" s="9">
        <v>22</v>
      </c>
    </row>
    <row r="274" spans="1:124" s="9" customFormat="1" ht="12" x14ac:dyDescent="0.2">
      <c r="A274" s="9">
        <v>542</v>
      </c>
      <c r="B274" s="9">
        <v>82</v>
      </c>
      <c r="C274" s="9" t="s">
        <v>307</v>
      </c>
      <c r="D274" s="10" t="s">
        <v>293</v>
      </c>
      <c r="E274" s="9" t="s">
        <v>294</v>
      </c>
      <c r="F274" s="9" t="s">
        <v>240</v>
      </c>
      <c r="G274" s="9" t="s">
        <v>203</v>
      </c>
      <c r="H274" s="9" t="s">
        <v>199</v>
      </c>
      <c r="I274" s="9" t="s">
        <v>198</v>
      </c>
      <c r="J274" s="9" t="s">
        <v>40</v>
      </c>
      <c r="K274" s="38">
        <v>1</v>
      </c>
      <c r="L274" s="13">
        <v>1</v>
      </c>
      <c r="P274" s="9" t="s">
        <v>360</v>
      </c>
      <c r="BC274" s="9">
        <v>48</v>
      </c>
      <c r="BE274" s="9">
        <v>31</v>
      </c>
      <c r="BF274" s="9">
        <v>62</v>
      </c>
      <c r="CM274" s="9">
        <v>7</v>
      </c>
      <c r="CO274" s="9">
        <v>4</v>
      </c>
      <c r="CP274" s="9">
        <v>11</v>
      </c>
      <c r="CQ274" s="10" t="s">
        <v>202</v>
      </c>
      <c r="CY274" s="9">
        <v>114.7</v>
      </c>
    </row>
    <row r="275" spans="1:124" s="9" customFormat="1" ht="12" x14ac:dyDescent="0.2">
      <c r="A275" s="9">
        <v>543</v>
      </c>
      <c r="B275" s="9">
        <v>82</v>
      </c>
      <c r="C275" s="9" t="s">
        <v>307</v>
      </c>
      <c r="D275" s="10" t="s">
        <v>293</v>
      </c>
      <c r="E275" s="9" t="s">
        <v>294</v>
      </c>
      <c r="F275" s="9" t="s">
        <v>240</v>
      </c>
      <c r="G275" s="9" t="s">
        <v>203</v>
      </c>
      <c r="H275" s="9" t="s">
        <v>92</v>
      </c>
      <c r="I275" s="9" t="s">
        <v>198</v>
      </c>
      <c r="J275" s="9" t="s">
        <v>40</v>
      </c>
      <c r="K275" s="38"/>
      <c r="L275" s="13">
        <v>1</v>
      </c>
      <c r="P275" s="9" t="s">
        <v>200</v>
      </c>
      <c r="BC275" s="9">
        <v>21</v>
      </c>
      <c r="BE275" s="9">
        <v>15</v>
      </c>
      <c r="BF275" s="9">
        <v>35</v>
      </c>
      <c r="CM275" s="9">
        <v>5.4</v>
      </c>
      <c r="CO275" s="9">
        <v>1</v>
      </c>
      <c r="CP275" s="9">
        <v>12</v>
      </c>
      <c r="CQ275" s="10" t="s">
        <v>202</v>
      </c>
      <c r="CY275" s="9">
        <v>110.8</v>
      </c>
    </row>
    <row r="276" spans="1:124" s="9" customFormat="1" ht="12" x14ac:dyDescent="0.2">
      <c r="A276" s="9">
        <v>544</v>
      </c>
      <c r="B276" s="9">
        <v>82</v>
      </c>
      <c r="C276" s="9" t="s">
        <v>307</v>
      </c>
      <c r="D276" s="10" t="s">
        <v>293</v>
      </c>
      <c r="E276" s="9" t="s">
        <v>294</v>
      </c>
      <c r="F276" s="9" t="s">
        <v>240</v>
      </c>
      <c r="G276" s="9" t="s">
        <v>203</v>
      </c>
      <c r="H276" s="9" t="s">
        <v>199</v>
      </c>
      <c r="I276" s="9" t="s">
        <v>198</v>
      </c>
      <c r="J276" s="9" t="s">
        <v>40</v>
      </c>
      <c r="K276" s="38"/>
      <c r="L276" s="13">
        <v>1</v>
      </c>
      <c r="P276" s="9" t="s">
        <v>201</v>
      </c>
      <c r="BC276" s="9">
        <v>50</v>
      </c>
      <c r="BE276" s="9">
        <v>34</v>
      </c>
      <c r="BF276" s="9">
        <v>65</v>
      </c>
      <c r="CM276" s="9">
        <v>7</v>
      </c>
      <c r="CO276" s="9">
        <v>4</v>
      </c>
      <c r="CP276" s="9">
        <v>15</v>
      </c>
      <c r="CQ276" s="10" t="s">
        <v>202</v>
      </c>
      <c r="CY276" s="9">
        <v>107.3</v>
      </c>
    </row>
    <row r="277" spans="1:124" s="9" customFormat="1" ht="12" x14ac:dyDescent="0.2">
      <c r="A277" s="9">
        <v>545</v>
      </c>
      <c r="B277" s="9">
        <v>82</v>
      </c>
      <c r="C277" s="9" t="s">
        <v>307</v>
      </c>
      <c r="D277" s="10" t="s">
        <v>293</v>
      </c>
      <c r="E277" s="9" t="s">
        <v>294</v>
      </c>
      <c r="F277" s="9" t="s">
        <v>240</v>
      </c>
      <c r="G277" s="9" t="s">
        <v>203</v>
      </c>
      <c r="H277" s="9" t="s">
        <v>351</v>
      </c>
      <c r="I277" s="9" t="s">
        <v>198</v>
      </c>
      <c r="J277" s="9" t="s">
        <v>40</v>
      </c>
      <c r="K277" s="38"/>
      <c r="L277" s="13">
        <v>1</v>
      </c>
      <c r="P277" s="9" t="s">
        <v>360</v>
      </c>
      <c r="BC277" s="9">
        <v>24</v>
      </c>
      <c r="BE277" s="9">
        <v>9</v>
      </c>
      <c r="BF277" s="9">
        <v>40</v>
      </c>
      <c r="CM277" s="9">
        <v>7.2</v>
      </c>
      <c r="CO277" s="9">
        <v>3</v>
      </c>
      <c r="CP277" s="9">
        <v>13</v>
      </c>
      <c r="CQ277" s="10" t="s">
        <v>202</v>
      </c>
      <c r="CY277" s="9">
        <v>88.8</v>
      </c>
    </row>
    <row r="278" spans="1:124" s="9" customFormat="1" ht="12" x14ac:dyDescent="0.2">
      <c r="A278" s="9">
        <v>546</v>
      </c>
      <c r="B278" s="9">
        <v>82</v>
      </c>
      <c r="C278" s="9" t="s">
        <v>307</v>
      </c>
      <c r="D278" s="10" t="s">
        <v>293</v>
      </c>
      <c r="E278" s="9" t="s">
        <v>294</v>
      </c>
      <c r="F278" s="9" t="s">
        <v>240</v>
      </c>
      <c r="G278" s="9" t="s">
        <v>203</v>
      </c>
      <c r="H278" s="9" t="s">
        <v>269</v>
      </c>
      <c r="I278" s="9" t="s">
        <v>198</v>
      </c>
      <c r="J278" s="9" t="s">
        <v>40</v>
      </c>
      <c r="K278" s="38"/>
      <c r="L278" s="13">
        <v>1</v>
      </c>
      <c r="P278" s="9" t="s">
        <v>200</v>
      </c>
      <c r="BC278" s="9">
        <v>31</v>
      </c>
      <c r="BE278" s="9">
        <v>14</v>
      </c>
      <c r="BF278" s="9">
        <v>45</v>
      </c>
      <c r="CM278" s="9">
        <v>6.1</v>
      </c>
      <c r="CO278" s="9">
        <v>2</v>
      </c>
      <c r="CP278" s="9">
        <v>11</v>
      </c>
      <c r="CQ278" s="10" t="s">
        <v>202</v>
      </c>
      <c r="CY278" s="9">
        <v>74.2</v>
      </c>
    </row>
    <row r="279" spans="1:124" s="9" customFormat="1" ht="12" x14ac:dyDescent="0.2">
      <c r="A279" s="9">
        <v>547</v>
      </c>
      <c r="B279" s="9">
        <v>82</v>
      </c>
      <c r="C279" s="9" t="s">
        <v>307</v>
      </c>
      <c r="D279" s="10" t="s">
        <v>293</v>
      </c>
      <c r="E279" s="9" t="s">
        <v>294</v>
      </c>
      <c r="F279" s="9" t="s">
        <v>240</v>
      </c>
      <c r="G279" s="9" t="s">
        <v>203</v>
      </c>
      <c r="H279" s="9" t="s">
        <v>199</v>
      </c>
      <c r="I279" s="9" t="s">
        <v>198</v>
      </c>
      <c r="J279" s="9" t="s">
        <v>40</v>
      </c>
      <c r="K279" s="38"/>
      <c r="L279" s="13">
        <v>1</v>
      </c>
      <c r="P279" s="9" t="s">
        <v>201</v>
      </c>
      <c r="BC279" s="9">
        <v>46</v>
      </c>
      <c r="BE279" s="9">
        <v>30</v>
      </c>
      <c r="BF279" s="9">
        <v>70</v>
      </c>
      <c r="CM279" s="9">
        <v>6.9</v>
      </c>
      <c r="CO279" s="9">
        <v>3</v>
      </c>
      <c r="CP279" s="9">
        <v>15</v>
      </c>
      <c r="CQ279" s="10" t="s">
        <v>202</v>
      </c>
      <c r="CY279" s="9">
        <v>72.7</v>
      </c>
    </row>
    <row r="280" spans="1:124" s="9" customFormat="1" ht="12" x14ac:dyDescent="0.2">
      <c r="A280" s="9">
        <v>548</v>
      </c>
      <c r="B280" s="9">
        <v>82</v>
      </c>
      <c r="C280" s="9" t="s">
        <v>307</v>
      </c>
      <c r="D280" s="10" t="s">
        <v>293</v>
      </c>
      <c r="E280" s="9" t="s">
        <v>294</v>
      </c>
      <c r="F280" s="9" t="s">
        <v>240</v>
      </c>
      <c r="G280" s="9" t="s">
        <v>203</v>
      </c>
      <c r="H280" s="9" t="s">
        <v>199</v>
      </c>
      <c r="I280" s="9" t="s">
        <v>198</v>
      </c>
      <c r="J280" s="9" t="s">
        <v>40</v>
      </c>
      <c r="K280" s="38"/>
      <c r="L280" s="13">
        <v>1</v>
      </c>
      <c r="P280" s="9" t="s">
        <v>201</v>
      </c>
      <c r="BC280" s="9">
        <v>55</v>
      </c>
      <c r="BE280" s="9">
        <v>28</v>
      </c>
      <c r="BF280" s="9">
        <v>86</v>
      </c>
      <c r="CM280" s="9">
        <v>10.5</v>
      </c>
      <c r="CO280" s="9">
        <v>4</v>
      </c>
      <c r="CP280" s="9">
        <v>22</v>
      </c>
      <c r="CQ280" s="10" t="s">
        <v>202</v>
      </c>
      <c r="CY280" s="9">
        <v>65.599999999999994</v>
      </c>
    </row>
    <row r="281" spans="1:124" s="9" customFormat="1" ht="12" x14ac:dyDescent="0.2">
      <c r="A281" s="9">
        <v>549</v>
      </c>
      <c r="B281" s="9">
        <v>83</v>
      </c>
      <c r="C281" s="9" t="s">
        <v>308</v>
      </c>
      <c r="D281" s="9" t="s">
        <v>315</v>
      </c>
      <c r="E281" s="9" t="s">
        <v>312</v>
      </c>
      <c r="F281" s="9" t="s">
        <v>243</v>
      </c>
      <c r="G281" s="9" t="s">
        <v>204</v>
      </c>
      <c r="H281" s="9" t="s">
        <v>205</v>
      </c>
      <c r="I281" s="9" t="s">
        <v>40</v>
      </c>
      <c r="K281" s="13"/>
      <c r="L281" s="13"/>
      <c r="N281" s="9" t="s">
        <v>370</v>
      </c>
      <c r="BC281" s="9">
        <v>121.7</v>
      </c>
      <c r="BD281" s="9">
        <v>34.799999999999997</v>
      </c>
      <c r="BE281" s="9">
        <v>20</v>
      </c>
      <c r="BF281" s="9">
        <v>240</v>
      </c>
    </row>
    <row r="282" spans="1:124" s="9" customFormat="1" ht="12" x14ac:dyDescent="0.2">
      <c r="A282" s="9">
        <v>550</v>
      </c>
      <c r="B282" s="9">
        <v>83</v>
      </c>
      <c r="C282" s="9" t="s">
        <v>308</v>
      </c>
      <c r="D282" s="9" t="s">
        <v>315</v>
      </c>
      <c r="E282" s="9" t="s">
        <v>312</v>
      </c>
      <c r="F282" s="9" t="s">
        <v>243</v>
      </c>
      <c r="G282" s="9" t="s">
        <v>204</v>
      </c>
      <c r="H282" s="9" t="s">
        <v>153</v>
      </c>
      <c r="I282" s="9" t="s">
        <v>40</v>
      </c>
      <c r="K282" s="13"/>
      <c r="L282" s="13"/>
      <c r="N282" s="9" t="s">
        <v>370</v>
      </c>
      <c r="BC282" s="9">
        <v>160.19999999999999</v>
      </c>
      <c r="BD282" s="9">
        <v>57.8</v>
      </c>
      <c r="BE282" s="9">
        <v>40</v>
      </c>
      <c r="BF282" s="9">
        <v>330</v>
      </c>
    </row>
    <row r="283" spans="1:124" s="9" customFormat="1" ht="12" x14ac:dyDescent="0.2">
      <c r="A283" s="9">
        <v>551</v>
      </c>
      <c r="B283" s="9">
        <v>84</v>
      </c>
      <c r="C283" s="9" t="s">
        <v>317</v>
      </c>
      <c r="D283" s="9" t="s">
        <v>314</v>
      </c>
      <c r="F283" s="9" t="s">
        <v>233</v>
      </c>
      <c r="G283" s="12" t="s">
        <v>206</v>
      </c>
      <c r="H283" s="9" t="s">
        <v>257</v>
      </c>
      <c r="I283" s="9" t="s">
        <v>40</v>
      </c>
      <c r="K283" s="13"/>
      <c r="L283" s="13">
        <v>18</v>
      </c>
      <c r="P283" s="9" t="s">
        <v>359</v>
      </c>
      <c r="CG283" s="9">
        <v>340</v>
      </c>
    </row>
    <row r="284" spans="1:124" s="9" customFormat="1" ht="12" x14ac:dyDescent="0.2">
      <c r="A284" s="9">
        <v>552</v>
      </c>
      <c r="B284" s="9">
        <v>84</v>
      </c>
      <c r="C284" s="9" t="s">
        <v>317</v>
      </c>
      <c r="D284" s="9" t="s">
        <v>314</v>
      </c>
      <c r="F284" s="9" t="s">
        <v>233</v>
      </c>
      <c r="G284" s="12" t="s">
        <v>206</v>
      </c>
      <c r="H284" s="9" t="s">
        <v>257</v>
      </c>
      <c r="I284" s="9" t="s">
        <v>40</v>
      </c>
      <c r="K284" s="13"/>
      <c r="L284" s="13"/>
      <c r="P284" s="9" t="s">
        <v>359</v>
      </c>
      <c r="CG284" s="9">
        <v>230</v>
      </c>
    </row>
    <row r="285" spans="1:124" s="9" customFormat="1" ht="12" x14ac:dyDescent="0.2">
      <c r="A285" s="9">
        <v>553</v>
      </c>
      <c r="B285" s="9">
        <v>84</v>
      </c>
      <c r="C285" s="9" t="s">
        <v>317</v>
      </c>
      <c r="D285" s="9" t="s">
        <v>314</v>
      </c>
      <c r="F285" s="9" t="s">
        <v>233</v>
      </c>
      <c r="G285" s="12" t="s">
        <v>206</v>
      </c>
      <c r="H285" s="9" t="s">
        <v>257</v>
      </c>
      <c r="I285" s="9" t="s">
        <v>40</v>
      </c>
      <c r="K285" s="13"/>
      <c r="L285" s="13"/>
      <c r="P285" s="9" t="s">
        <v>359</v>
      </c>
      <c r="CG285" s="9">
        <v>200</v>
      </c>
    </row>
    <row r="286" spans="1:124" s="9" customFormat="1" ht="12" x14ac:dyDescent="0.2">
      <c r="A286" s="9">
        <v>554</v>
      </c>
      <c r="B286" s="9">
        <v>84</v>
      </c>
      <c r="C286" s="9" t="s">
        <v>317</v>
      </c>
      <c r="D286" s="9" t="s">
        <v>314</v>
      </c>
      <c r="F286" s="9" t="s">
        <v>233</v>
      </c>
      <c r="G286" s="9" t="s">
        <v>207</v>
      </c>
      <c r="H286" s="9" t="s">
        <v>257</v>
      </c>
      <c r="I286" s="9" t="s">
        <v>40</v>
      </c>
      <c r="K286" s="13"/>
      <c r="L286" s="13"/>
      <c r="CG286" s="9">
        <v>260</v>
      </c>
    </row>
    <row r="287" spans="1:124" s="9" customFormat="1" ht="12" x14ac:dyDescent="0.2">
      <c r="A287" s="9">
        <v>555</v>
      </c>
      <c r="B287" s="9">
        <v>84</v>
      </c>
      <c r="C287" s="9" t="s">
        <v>317</v>
      </c>
      <c r="D287" s="9" t="s">
        <v>314</v>
      </c>
      <c r="F287" s="9" t="s">
        <v>233</v>
      </c>
      <c r="G287" s="9" t="s">
        <v>208</v>
      </c>
      <c r="H287" s="9" t="s">
        <v>257</v>
      </c>
      <c r="I287" s="9" t="s">
        <v>40</v>
      </c>
      <c r="K287" s="13"/>
      <c r="L287" s="13"/>
      <c r="CG287" s="9">
        <v>220</v>
      </c>
    </row>
    <row r="288" spans="1:124" s="9" customFormat="1" ht="12" x14ac:dyDescent="0.2">
      <c r="A288" s="9">
        <v>556</v>
      </c>
      <c r="B288" s="9">
        <v>84</v>
      </c>
      <c r="C288" s="9" t="s">
        <v>317</v>
      </c>
      <c r="D288" s="9" t="s">
        <v>314</v>
      </c>
      <c r="F288" s="9" t="s">
        <v>233</v>
      </c>
      <c r="G288" s="9" t="s">
        <v>209</v>
      </c>
      <c r="H288" s="9" t="s">
        <v>257</v>
      </c>
      <c r="I288" s="9" t="s">
        <v>40</v>
      </c>
      <c r="K288" s="13"/>
      <c r="L288" s="13"/>
      <c r="CG288" s="9">
        <v>140</v>
      </c>
    </row>
    <row r="289" spans="1:85" s="9" customFormat="1" ht="12" x14ac:dyDescent="0.2">
      <c r="A289" s="9">
        <v>557</v>
      </c>
      <c r="B289" s="9">
        <v>84</v>
      </c>
      <c r="C289" s="9" t="s">
        <v>317</v>
      </c>
      <c r="D289" s="9" t="s">
        <v>314</v>
      </c>
      <c r="F289" s="9" t="s">
        <v>233</v>
      </c>
      <c r="G289" s="9" t="s">
        <v>210</v>
      </c>
      <c r="H289" s="9" t="s">
        <v>257</v>
      </c>
      <c r="I289" s="9" t="s">
        <v>40</v>
      </c>
      <c r="K289" s="13"/>
      <c r="L289" s="13"/>
      <c r="CG289" s="9">
        <v>190</v>
      </c>
    </row>
    <row r="290" spans="1:85" s="9" customFormat="1" ht="12" x14ac:dyDescent="0.2">
      <c r="A290" s="9">
        <v>558</v>
      </c>
      <c r="B290" s="9">
        <v>84</v>
      </c>
      <c r="C290" s="9" t="s">
        <v>317</v>
      </c>
      <c r="D290" s="9" t="s">
        <v>314</v>
      </c>
      <c r="F290" s="9" t="s">
        <v>233</v>
      </c>
      <c r="G290" s="9" t="s">
        <v>211</v>
      </c>
      <c r="H290" s="9" t="s">
        <v>257</v>
      </c>
      <c r="I290" s="9" t="s">
        <v>40</v>
      </c>
      <c r="K290" s="13"/>
      <c r="L290" s="13"/>
      <c r="CG290" s="9">
        <v>220</v>
      </c>
    </row>
    <row r="291" spans="1:85" s="9" customFormat="1" ht="12" x14ac:dyDescent="0.2">
      <c r="A291" s="9">
        <v>559</v>
      </c>
      <c r="B291" s="9">
        <v>84</v>
      </c>
      <c r="C291" s="9" t="s">
        <v>317</v>
      </c>
      <c r="D291" s="9" t="s">
        <v>314</v>
      </c>
      <c r="F291" s="9" t="s">
        <v>233</v>
      </c>
      <c r="G291" s="12" t="s">
        <v>212</v>
      </c>
      <c r="H291" s="9" t="s">
        <v>257</v>
      </c>
      <c r="I291" s="9" t="s">
        <v>40</v>
      </c>
      <c r="K291" s="13"/>
      <c r="L291" s="13"/>
      <c r="CG291" s="9">
        <v>220</v>
      </c>
    </row>
    <row r="292" spans="1:85" s="9" customFormat="1" ht="12" x14ac:dyDescent="0.2">
      <c r="A292" s="9">
        <v>560</v>
      </c>
      <c r="B292" s="9">
        <v>84</v>
      </c>
      <c r="C292" s="9" t="s">
        <v>317</v>
      </c>
      <c r="D292" s="9" t="s">
        <v>314</v>
      </c>
      <c r="F292" s="9" t="s">
        <v>233</v>
      </c>
      <c r="G292" s="12" t="s">
        <v>206</v>
      </c>
      <c r="H292" s="9" t="s">
        <v>260</v>
      </c>
      <c r="I292" s="9" t="s">
        <v>40</v>
      </c>
      <c r="K292" s="13"/>
      <c r="L292" s="13"/>
      <c r="P292" s="9" t="s">
        <v>359</v>
      </c>
      <c r="CG292" s="9">
        <v>320</v>
      </c>
    </row>
    <row r="293" spans="1:85" s="9" customFormat="1" ht="12" x14ac:dyDescent="0.2">
      <c r="A293" s="9">
        <v>561</v>
      </c>
      <c r="B293" s="9">
        <v>84</v>
      </c>
      <c r="C293" s="9" t="s">
        <v>317</v>
      </c>
      <c r="D293" s="9" t="s">
        <v>314</v>
      </c>
      <c r="F293" s="9" t="s">
        <v>233</v>
      </c>
      <c r="G293" s="12" t="s">
        <v>206</v>
      </c>
      <c r="H293" s="9" t="s">
        <v>260</v>
      </c>
      <c r="I293" s="9" t="s">
        <v>40</v>
      </c>
      <c r="K293" s="13"/>
      <c r="L293" s="13"/>
      <c r="P293" s="9" t="s">
        <v>359</v>
      </c>
      <c r="CG293" s="9">
        <v>300</v>
      </c>
    </row>
    <row r="294" spans="1:85" s="9" customFormat="1" ht="12" x14ac:dyDescent="0.2">
      <c r="A294" s="9">
        <v>562</v>
      </c>
      <c r="B294" s="9">
        <v>84</v>
      </c>
      <c r="C294" s="9" t="s">
        <v>317</v>
      </c>
      <c r="D294" s="9" t="s">
        <v>314</v>
      </c>
      <c r="F294" s="9" t="s">
        <v>233</v>
      </c>
      <c r="G294" s="12" t="s">
        <v>206</v>
      </c>
      <c r="H294" s="9" t="s">
        <v>260</v>
      </c>
      <c r="I294" s="9" t="s">
        <v>40</v>
      </c>
      <c r="K294" s="13"/>
      <c r="L294" s="13"/>
      <c r="P294" s="9" t="s">
        <v>359</v>
      </c>
      <c r="CG294" s="9">
        <v>300</v>
      </c>
    </row>
    <row r="295" spans="1:85" s="9" customFormat="1" ht="12" x14ac:dyDescent="0.2">
      <c r="A295" s="9">
        <v>563</v>
      </c>
      <c r="B295" s="9">
        <v>84</v>
      </c>
      <c r="C295" s="9" t="s">
        <v>317</v>
      </c>
      <c r="D295" s="9" t="s">
        <v>314</v>
      </c>
      <c r="F295" s="9" t="s">
        <v>233</v>
      </c>
      <c r="G295" s="9" t="s">
        <v>207</v>
      </c>
      <c r="H295" s="9" t="s">
        <v>260</v>
      </c>
      <c r="I295" s="9" t="s">
        <v>40</v>
      </c>
      <c r="K295" s="13"/>
      <c r="L295" s="13"/>
      <c r="CG295" s="9">
        <v>310</v>
      </c>
    </row>
    <row r="296" spans="1:85" s="9" customFormat="1" ht="12" x14ac:dyDescent="0.2">
      <c r="A296" s="9">
        <v>564</v>
      </c>
      <c r="B296" s="9">
        <v>84</v>
      </c>
      <c r="C296" s="9" t="s">
        <v>317</v>
      </c>
      <c r="D296" s="9" t="s">
        <v>314</v>
      </c>
      <c r="F296" s="9" t="s">
        <v>233</v>
      </c>
      <c r="G296" s="9" t="s">
        <v>208</v>
      </c>
      <c r="H296" s="9" t="s">
        <v>260</v>
      </c>
      <c r="I296" s="9" t="s">
        <v>40</v>
      </c>
      <c r="K296" s="13"/>
      <c r="L296" s="13"/>
      <c r="CG296" s="9">
        <v>290</v>
      </c>
    </row>
    <row r="297" spans="1:85" s="9" customFormat="1" ht="12" x14ac:dyDescent="0.2">
      <c r="A297" s="9">
        <v>565</v>
      </c>
      <c r="B297" s="9">
        <v>84</v>
      </c>
      <c r="C297" s="9" t="s">
        <v>317</v>
      </c>
      <c r="D297" s="9" t="s">
        <v>314</v>
      </c>
      <c r="F297" s="9" t="s">
        <v>233</v>
      </c>
      <c r="G297" s="9" t="s">
        <v>209</v>
      </c>
      <c r="H297" s="9" t="s">
        <v>260</v>
      </c>
      <c r="I297" s="9" t="s">
        <v>40</v>
      </c>
      <c r="K297" s="13"/>
      <c r="L297" s="13"/>
      <c r="CG297" s="9">
        <v>150</v>
      </c>
    </row>
    <row r="298" spans="1:85" s="9" customFormat="1" ht="12" x14ac:dyDescent="0.2">
      <c r="A298" s="9">
        <v>566</v>
      </c>
      <c r="B298" s="9">
        <v>84</v>
      </c>
      <c r="C298" s="9" t="s">
        <v>317</v>
      </c>
      <c r="D298" s="9" t="s">
        <v>314</v>
      </c>
      <c r="F298" s="9" t="s">
        <v>233</v>
      </c>
      <c r="G298" s="9" t="s">
        <v>210</v>
      </c>
      <c r="H298" s="9" t="s">
        <v>260</v>
      </c>
      <c r="I298" s="9" t="s">
        <v>40</v>
      </c>
      <c r="K298" s="13"/>
      <c r="L298" s="13"/>
      <c r="CG298" s="9">
        <v>190</v>
      </c>
    </row>
    <row r="299" spans="1:85" s="9" customFormat="1" ht="12" x14ac:dyDescent="0.2">
      <c r="A299" s="9">
        <v>567</v>
      </c>
      <c r="B299" s="9">
        <v>84</v>
      </c>
      <c r="C299" s="9" t="s">
        <v>317</v>
      </c>
      <c r="D299" s="9" t="s">
        <v>314</v>
      </c>
      <c r="F299" s="9" t="s">
        <v>233</v>
      </c>
      <c r="G299" s="9" t="s">
        <v>211</v>
      </c>
      <c r="H299" s="9" t="s">
        <v>260</v>
      </c>
      <c r="I299" s="9" t="s">
        <v>40</v>
      </c>
      <c r="K299" s="13"/>
      <c r="L299" s="13"/>
      <c r="CG299" s="9">
        <v>200</v>
      </c>
    </row>
    <row r="300" spans="1:85" s="9" customFormat="1" ht="12" x14ac:dyDescent="0.2">
      <c r="A300" s="9">
        <v>568</v>
      </c>
      <c r="B300" s="9">
        <v>84</v>
      </c>
      <c r="C300" s="9" t="s">
        <v>317</v>
      </c>
      <c r="D300" s="9" t="s">
        <v>313</v>
      </c>
      <c r="F300" s="9" t="s">
        <v>233</v>
      </c>
      <c r="G300" s="12" t="s">
        <v>212</v>
      </c>
      <c r="H300" s="9" t="s">
        <v>260</v>
      </c>
      <c r="I300" s="9" t="s">
        <v>40</v>
      </c>
      <c r="K300" s="13"/>
      <c r="L300" s="13"/>
      <c r="CG300" s="9">
        <v>220</v>
      </c>
    </row>
    <row r="301" spans="1:85" s="9" customFormat="1" ht="12" x14ac:dyDescent="0.2">
      <c r="A301" s="9">
        <v>569</v>
      </c>
      <c r="B301" s="9">
        <v>84</v>
      </c>
      <c r="C301" s="9" t="s">
        <v>317</v>
      </c>
      <c r="D301" s="9" t="s">
        <v>313</v>
      </c>
      <c r="F301" s="9" t="s">
        <v>233</v>
      </c>
      <c r="G301" s="12" t="s">
        <v>206</v>
      </c>
      <c r="H301" s="9" t="s">
        <v>205</v>
      </c>
      <c r="I301" s="9" t="s">
        <v>40</v>
      </c>
      <c r="K301" s="13"/>
      <c r="L301" s="13"/>
      <c r="P301" s="9" t="s">
        <v>359</v>
      </c>
      <c r="CG301" s="9">
        <v>500</v>
      </c>
    </row>
    <row r="302" spans="1:85" s="9" customFormat="1" ht="12" x14ac:dyDescent="0.2">
      <c r="A302" s="9">
        <v>570</v>
      </c>
      <c r="B302" s="9">
        <v>84</v>
      </c>
      <c r="C302" s="9" t="s">
        <v>316</v>
      </c>
      <c r="D302" s="9" t="s">
        <v>313</v>
      </c>
      <c r="F302" s="9" t="s">
        <v>233</v>
      </c>
      <c r="G302" s="12" t="s">
        <v>206</v>
      </c>
      <c r="H302" s="9" t="s">
        <v>205</v>
      </c>
      <c r="I302" s="9" t="s">
        <v>40</v>
      </c>
      <c r="K302" s="13"/>
      <c r="L302" s="13"/>
      <c r="P302" s="9" t="s">
        <v>359</v>
      </c>
      <c r="CG302" s="9">
        <v>320</v>
      </c>
    </row>
    <row r="303" spans="1:85" s="9" customFormat="1" ht="12" x14ac:dyDescent="0.2">
      <c r="A303" s="9">
        <v>571</v>
      </c>
      <c r="B303" s="9">
        <v>84</v>
      </c>
      <c r="C303" s="9" t="s">
        <v>316</v>
      </c>
      <c r="D303" s="9" t="s">
        <v>313</v>
      </c>
      <c r="F303" s="9" t="s">
        <v>233</v>
      </c>
      <c r="G303" s="12" t="s">
        <v>206</v>
      </c>
      <c r="H303" s="9" t="s">
        <v>205</v>
      </c>
      <c r="I303" s="9" t="s">
        <v>40</v>
      </c>
      <c r="K303" s="13"/>
      <c r="L303" s="13"/>
      <c r="P303" s="9" t="s">
        <v>359</v>
      </c>
      <c r="CG303" s="9">
        <v>280</v>
      </c>
    </row>
    <row r="304" spans="1:85" s="9" customFormat="1" ht="12" x14ac:dyDescent="0.2">
      <c r="A304" s="9">
        <v>572</v>
      </c>
      <c r="B304" s="9">
        <v>84</v>
      </c>
      <c r="C304" s="9" t="s">
        <v>316</v>
      </c>
      <c r="D304" s="9" t="s">
        <v>313</v>
      </c>
      <c r="F304" s="9" t="s">
        <v>233</v>
      </c>
      <c r="G304" s="9" t="s">
        <v>207</v>
      </c>
      <c r="H304" s="9" t="s">
        <v>205</v>
      </c>
      <c r="I304" s="9" t="s">
        <v>40</v>
      </c>
      <c r="K304" s="13"/>
      <c r="L304" s="13"/>
      <c r="CG304" s="9">
        <v>370</v>
      </c>
    </row>
    <row r="305" spans="1:85" s="9" customFormat="1" ht="12" x14ac:dyDescent="0.2">
      <c r="A305" s="9">
        <v>573</v>
      </c>
      <c r="B305" s="9">
        <v>84</v>
      </c>
      <c r="C305" s="9" t="s">
        <v>316</v>
      </c>
      <c r="D305" s="9" t="s">
        <v>313</v>
      </c>
      <c r="F305" s="9" t="s">
        <v>233</v>
      </c>
      <c r="G305" s="9" t="s">
        <v>208</v>
      </c>
      <c r="H305" s="9" t="s">
        <v>205</v>
      </c>
      <c r="I305" s="9" t="s">
        <v>40</v>
      </c>
      <c r="K305" s="13"/>
      <c r="L305" s="13"/>
      <c r="CG305" s="9">
        <v>280</v>
      </c>
    </row>
    <row r="306" spans="1:85" s="9" customFormat="1" ht="12" x14ac:dyDescent="0.2">
      <c r="A306" s="9">
        <v>574</v>
      </c>
      <c r="B306" s="9">
        <v>84</v>
      </c>
      <c r="C306" s="9" t="s">
        <v>316</v>
      </c>
      <c r="D306" s="9" t="s">
        <v>313</v>
      </c>
      <c r="F306" s="9" t="s">
        <v>233</v>
      </c>
      <c r="G306" s="9" t="s">
        <v>209</v>
      </c>
      <c r="H306" s="9" t="s">
        <v>205</v>
      </c>
      <c r="I306" s="9" t="s">
        <v>40</v>
      </c>
      <c r="K306" s="13"/>
      <c r="L306" s="13"/>
      <c r="CG306" s="9">
        <v>310</v>
      </c>
    </row>
    <row r="307" spans="1:85" s="9" customFormat="1" ht="12" x14ac:dyDescent="0.2">
      <c r="A307" s="9">
        <v>575</v>
      </c>
      <c r="B307" s="9">
        <v>84</v>
      </c>
      <c r="C307" s="9" t="s">
        <v>316</v>
      </c>
      <c r="D307" s="9" t="s">
        <v>313</v>
      </c>
      <c r="F307" s="9" t="s">
        <v>233</v>
      </c>
      <c r="G307" s="9" t="s">
        <v>210</v>
      </c>
      <c r="H307" s="9" t="s">
        <v>205</v>
      </c>
      <c r="I307" s="9" t="s">
        <v>40</v>
      </c>
      <c r="K307" s="13"/>
      <c r="L307" s="13"/>
      <c r="CG307" s="9">
        <v>300</v>
      </c>
    </row>
    <row r="308" spans="1:85" s="9" customFormat="1" ht="12" x14ac:dyDescent="0.2">
      <c r="A308" s="9">
        <v>576</v>
      </c>
      <c r="B308" s="9">
        <v>84</v>
      </c>
      <c r="C308" s="9" t="s">
        <v>316</v>
      </c>
      <c r="D308" s="9" t="s">
        <v>313</v>
      </c>
      <c r="F308" s="9" t="s">
        <v>233</v>
      </c>
      <c r="G308" s="9" t="s">
        <v>211</v>
      </c>
      <c r="H308" s="9" t="s">
        <v>205</v>
      </c>
      <c r="I308" s="9" t="s">
        <v>40</v>
      </c>
      <c r="K308" s="13"/>
      <c r="L308" s="13"/>
      <c r="CG308" s="9">
        <v>310</v>
      </c>
    </row>
    <row r="309" spans="1:85" s="9" customFormat="1" ht="12" x14ac:dyDescent="0.2">
      <c r="A309" s="9">
        <v>577</v>
      </c>
      <c r="B309" s="9">
        <v>84</v>
      </c>
      <c r="C309" s="9" t="s">
        <v>316</v>
      </c>
      <c r="D309" s="9" t="s">
        <v>313</v>
      </c>
      <c r="F309" s="9" t="s">
        <v>233</v>
      </c>
      <c r="G309" s="12" t="s">
        <v>212</v>
      </c>
      <c r="H309" s="9" t="s">
        <v>205</v>
      </c>
      <c r="I309" s="9" t="s">
        <v>40</v>
      </c>
      <c r="K309" s="13"/>
      <c r="L309" s="13"/>
      <c r="CG309" s="9">
        <v>330</v>
      </c>
    </row>
    <row r="310" spans="1:85" s="9" customFormat="1" ht="12" x14ac:dyDescent="0.2">
      <c r="A310" s="9">
        <v>578</v>
      </c>
      <c r="B310" s="9">
        <v>84</v>
      </c>
      <c r="C310" s="9" t="s">
        <v>316</v>
      </c>
      <c r="D310" s="9" t="s">
        <v>313</v>
      </c>
      <c r="F310" s="9" t="s">
        <v>233</v>
      </c>
      <c r="G310" s="12" t="s">
        <v>206</v>
      </c>
      <c r="H310" s="9" t="s">
        <v>88</v>
      </c>
      <c r="I310" s="9" t="s">
        <v>40</v>
      </c>
      <c r="K310" s="13"/>
      <c r="L310" s="13"/>
      <c r="P310" s="9" t="s">
        <v>359</v>
      </c>
      <c r="CG310" s="9">
        <v>350</v>
      </c>
    </row>
    <row r="311" spans="1:85" s="9" customFormat="1" ht="12" x14ac:dyDescent="0.2">
      <c r="A311" s="9">
        <v>579</v>
      </c>
      <c r="B311" s="9">
        <v>84</v>
      </c>
      <c r="C311" s="9" t="s">
        <v>316</v>
      </c>
      <c r="D311" s="9" t="s">
        <v>313</v>
      </c>
      <c r="F311" s="9" t="s">
        <v>233</v>
      </c>
      <c r="G311" s="12" t="s">
        <v>206</v>
      </c>
      <c r="H311" s="9" t="s">
        <v>88</v>
      </c>
      <c r="I311" s="9" t="s">
        <v>40</v>
      </c>
      <c r="K311" s="13"/>
      <c r="L311" s="13"/>
      <c r="P311" s="9" t="s">
        <v>359</v>
      </c>
      <c r="CG311" s="9">
        <v>200</v>
      </c>
    </row>
    <row r="312" spans="1:85" s="9" customFormat="1" ht="12" x14ac:dyDescent="0.2">
      <c r="A312" s="9">
        <v>580</v>
      </c>
      <c r="B312" s="9">
        <v>84</v>
      </c>
      <c r="C312" s="9" t="s">
        <v>316</v>
      </c>
      <c r="D312" s="9" t="s">
        <v>313</v>
      </c>
      <c r="F312" s="9" t="s">
        <v>233</v>
      </c>
      <c r="G312" s="12" t="s">
        <v>206</v>
      </c>
      <c r="H312" s="9" t="s">
        <v>88</v>
      </c>
      <c r="I312" s="9" t="s">
        <v>40</v>
      </c>
      <c r="K312" s="13"/>
      <c r="L312" s="13"/>
      <c r="P312" s="9" t="s">
        <v>359</v>
      </c>
      <c r="CG312" s="9">
        <v>210</v>
      </c>
    </row>
    <row r="313" spans="1:85" s="9" customFormat="1" ht="12" x14ac:dyDescent="0.2">
      <c r="A313" s="9">
        <v>581</v>
      </c>
      <c r="B313" s="9">
        <v>84</v>
      </c>
      <c r="C313" s="9" t="s">
        <v>316</v>
      </c>
      <c r="D313" s="9" t="s">
        <v>314</v>
      </c>
      <c r="F313" s="9" t="s">
        <v>233</v>
      </c>
      <c r="G313" s="9" t="s">
        <v>207</v>
      </c>
      <c r="H313" s="9" t="s">
        <v>88</v>
      </c>
      <c r="I313" s="9" t="s">
        <v>40</v>
      </c>
      <c r="K313" s="13"/>
      <c r="L313" s="13"/>
      <c r="CG313" s="9">
        <v>260</v>
      </c>
    </row>
    <row r="314" spans="1:85" s="9" customFormat="1" ht="12" x14ac:dyDescent="0.2">
      <c r="A314" s="9">
        <v>582</v>
      </c>
      <c r="B314" s="9">
        <v>84</v>
      </c>
      <c r="C314" s="9" t="s">
        <v>316</v>
      </c>
      <c r="D314" s="9" t="s">
        <v>314</v>
      </c>
      <c r="F314" s="9" t="s">
        <v>233</v>
      </c>
      <c r="G314" s="9" t="s">
        <v>208</v>
      </c>
      <c r="H314" s="9" t="s">
        <v>88</v>
      </c>
      <c r="I314" s="9" t="s">
        <v>40</v>
      </c>
      <c r="K314" s="13"/>
      <c r="L314" s="13"/>
      <c r="CG314" s="9">
        <v>240</v>
      </c>
    </row>
    <row r="315" spans="1:85" s="9" customFormat="1" ht="12" x14ac:dyDescent="0.2">
      <c r="A315" s="9">
        <v>583</v>
      </c>
      <c r="B315" s="9">
        <v>84</v>
      </c>
      <c r="C315" s="9" t="s">
        <v>316</v>
      </c>
      <c r="D315" s="9" t="s">
        <v>314</v>
      </c>
      <c r="F315" s="9" t="s">
        <v>233</v>
      </c>
      <c r="G315" s="9" t="s">
        <v>209</v>
      </c>
      <c r="H315" s="9" t="s">
        <v>88</v>
      </c>
      <c r="I315" s="9" t="s">
        <v>40</v>
      </c>
      <c r="K315" s="13"/>
      <c r="L315" s="13"/>
      <c r="CG315" s="9">
        <v>240</v>
      </c>
    </row>
    <row r="316" spans="1:85" s="9" customFormat="1" ht="12" x14ac:dyDescent="0.2">
      <c r="A316" s="9">
        <v>584</v>
      </c>
      <c r="B316" s="9">
        <v>84</v>
      </c>
      <c r="C316" s="9" t="s">
        <v>316</v>
      </c>
      <c r="D316" s="9" t="s">
        <v>314</v>
      </c>
      <c r="F316" s="9" t="s">
        <v>233</v>
      </c>
      <c r="G316" s="9" t="s">
        <v>210</v>
      </c>
      <c r="H316" s="9" t="s">
        <v>88</v>
      </c>
      <c r="I316" s="9" t="s">
        <v>40</v>
      </c>
      <c r="K316" s="13"/>
      <c r="L316" s="13"/>
      <c r="CG316" s="9">
        <v>250</v>
      </c>
    </row>
    <row r="317" spans="1:85" s="9" customFormat="1" ht="12" x14ac:dyDescent="0.2">
      <c r="A317" s="9">
        <v>585</v>
      </c>
      <c r="B317" s="9">
        <v>84</v>
      </c>
      <c r="C317" s="9" t="s">
        <v>316</v>
      </c>
      <c r="D317" s="9" t="s">
        <v>314</v>
      </c>
      <c r="F317" s="9" t="s">
        <v>233</v>
      </c>
      <c r="G317" s="9" t="s">
        <v>211</v>
      </c>
      <c r="H317" s="9" t="s">
        <v>88</v>
      </c>
      <c r="I317" s="9" t="s">
        <v>40</v>
      </c>
      <c r="K317" s="13"/>
      <c r="L317" s="13"/>
      <c r="CG317" s="9">
        <v>240</v>
      </c>
    </row>
    <row r="318" spans="1:85" s="9" customFormat="1" ht="12" x14ac:dyDescent="0.2">
      <c r="A318" s="9">
        <v>586</v>
      </c>
      <c r="B318" s="9">
        <v>84</v>
      </c>
      <c r="C318" s="9" t="s">
        <v>316</v>
      </c>
      <c r="D318" s="9" t="s">
        <v>314</v>
      </c>
      <c r="F318" s="9" t="s">
        <v>233</v>
      </c>
      <c r="G318" s="12" t="s">
        <v>212</v>
      </c>
      <c r="H318" s="9" t="s">
        <v>88</v>
      </c>
      <c r="I318" s="9" t="s">
        <v>40</v>
      </c>
      <c r="K318" s="13"/>
      <c r="L318" s="13"/>
      <c r="CG318" s="9">
        <v>270</v>
      </c>
    </row>
    <row r="319" spans="1:85" s="9" customFormat="1" ht="12" x14ac:dyDescent="0.2">
      <c r="A319" s="9">
        <v>587</v>
      </c>
      <c r="B319" s="9">
        <v>84</v>
      </c>
      <c r="C319" s="9" t="s">
        <v>316</v>
      </c>
      <c r="D319" s="9" t="s">
        <v>314</v>
      </c>
      <c r="F319" s="9" t="s">
        <v>233</v>
      </c>
      <c r="G319" s="12" t="s">
        <v>206</v>
      </c>
      <c r="H319" s="9" t="s">
        <v>352</v>
      </c>
      <c r="I319" s="9" t="s">
        <v>40</v>
      </c>
      <c r="K319" s="13"/>
      <c r="L319" s="13"/>
      <c r="P319" s="9" t="s">
        <v>359</v>
      </c>
      <c r="CG319" s="9">
        <v>420</v>
      </c>
    </row>
    <row r="320" spans="1:85" s="9" customFormat="1" ht="12" x14ac:dyDescent="0.2">
      <c r="A320" s="9">
        <v>588</v>
      </c>
      <c r="B320" s="9">
        <v>84</v>
      </c>
      <c r="C320" s="9" t="s">
        <v>316</v>
      </c>
      <c r="D320" s="9" t="s">
        <v>314</v>
      </c>
      <c r="F320" s="9" t="s">
        <v>233</v>
      </c>
      <c r="G320" s="12" t="s">
        <v>206</v>
      </c>
      <c r="H320" s="9" t="s">
        <v>352</v>
      </c>
      <c r="I320" s="9" t="s">
        <v>40</v>
      </c>
      <c r="K320" s="13"/>
      <c r="L320" s="13"/>
      <c r="P320" s="9" t="s">
        <v>359</v>
      </c>
      <c r="CG320" s="9">
        <v>200</v>
      </c>
    </row>
    <row r="321" spans="1:85" s="9" customFormat="1" ht="12" x14ac:dyDescent="0.2">
      <c r="A321" s="9">
        <v>589</v>
      </c>
      <c r="B321" s="9">
        <v>84</v>
      </c>
      <c r="C321" s="9" t="s">
        <v>316</v>
      </c>
      <c r="D321" s="9" t="s">
        <v>314</v>
      </c>
      <c r="F321" s="9" t="s">
        <v>233</v>
      </c>
      <c r="G321" s="12" t="s">
        <v>206</v>
      </c>
      <c r="H321" s="9" t="s">
        <v>352</v>
      </c>
      <c r="I321" s="9" t="s">
        <v>40</v>
      </c>
      <c r="K321" s="13"/>
      <c r="L321" s="13"/>
      <c r="P321" s="9" t="s">
        <v>359</v>
      </c>
      <c r="CG321" s="9">
        <v>210</v>
      </c>
    </row>
    <row r="322" spans="1:85" s="9" customFormat="1" ht="12" x14ac:dyDescent="0.2">
      <c r="A322" s="9">
        <v>590</v>
      </c>
      <c r="B322" s="9">
        <v>84</v>
      </c>
      <c r="C322" s="9" t="s">
        <v>316</v>
      </c>
      <c r="D322" s="9" t="s">
        <v>314</v>
      </c>
      <c r="F322" s="9" t="s">
        <v>233</v>
      </c>
      <c r="G322" s="9" t="s">
        <v>207</v>
      </c>
      <c r="H322" s="9" t="s">
        <v>352</v>
      </c>
      <c r="I322" s="9" t="s">
        <v>40</v>
      </c>
      <c r="K322" s="13"/>
      <c r="L322" s="13"/>
      <c r="CG322" s="9">
        <v>280</v>
      </c>
    </row>
    <row r="323" spans="1:85" s="9" customFormat="1" ht="12" x14ac:dyDescent="0.2">
      <c r="A323" s="9">
        <v>591</v>
      </c>
      <c r="B323" s="9">
        <v>84</v>
      </c>
      <c r="C323" s="9" t="s">
        <v>316</v>
      </c>
      <c r="D323" s="9" t="s">
        <v>314</v>
      </c>
      <c r="F323" s="9" t="s">
        <v>233</v>
      </c>
      <c r="G323" s="9" t="s">
        <v>208</v>
      </c>
      <c r="H323" s="9" t="s">
        <v>352</v>
      </c>
      <c r="I323" s="9" t="s">
        <v>40</v>
      </c>
      <c r="K323" s="13"/>
      <c r="L323" s="13"/>
      <c r="CG323" s="9">
        <v>270</v>
      </c>
    </row>
    <row r="324" spans="1:85" s="9" customFormat="1" ht="12" x14ac:dyDescent="0.2">
      <c r="A324" s="9">
        <v>592</v>
      </c>
      <c r="B324" s="9">
        <v>84</v>
      </c>
      <c r="C324" s="9" t="s">
        <v>316</v>
      </c>
      <c r="D324" s="9" t="s">
        <v>314</v>
      </c>
      <c r="F324" s="9" t="s">
        <v>233</v>
      </c>
      <c r="G324" s="9" t="s">
        <v>209</v>
      </c>
      <c r="H324" s="9" t="s">
        <v>352</v>
      </c>
      <c r="I324" s="9" t="s">
        <v>40</v>
      </c>
      <c r="K324" s="13"/>
      <c r="L324" s="13"/>
      <c r="CG324" s="9">
        <v>240</v>
      </c>
    </row>
    <row r="325" spans="1:85" s="9" customFormat="1" ht="12" x14ac:dyDescent="0.2">
      <c r="A325" s="9">
        <v>593</v>
      </c>
      <c r="B325" s="9">
        <v>84</v>
      </c>
      <c r="C325" s="9" t="s">
        <v>316</v>
      </c>
      <c r="D325" s="9" t="s">
        <v>314</v>
      </c>
      <c r="F325" s="9" t="s">
        <v>233</v>
      </c>
      <c r="G325" s="9" t="s">
        <v>210</v>
      </c>
      <c r="H325" s="9" t="s">
        <v>352</v>
      </c>
      <c r="I325" s="9" t="s">
        <v>40</v>
      </c>
      <c r="K325" s="13"/>
      <c r="L325" s="13"/>
      <c r="CG325" s="9">
        <v>260</v>
      </c>
    </row>
    <row r="326" spans="1:85" s="9" customFormat="1" ht="12" x14ac:dyDescent="0.2">
      <c r="A326" s="9">
        <v>594</v>
      </c>
      <c r="B326" s="9">
        <v>84</v>
      </c>
      <c r="C326" s="9" t="s">
        <v>316</v>
      </c>
      <c r="D326" s="9" t="s">
        <v>314</v>
      </c>
      <c r="F326" s="9" t="s">
        <v>233</v>
      </c>
      <c r="G326" s="9" t="s">
        <v>211</v>
      </c>
      <c r="H326" s="9" t="s">
        <v>352</v>
      </c>
      <c r="I326" s="9" t="s">
        <v>40</v>
      </c>
      <c r="K326" s="13"/>
      <c r="L326" s="13"/>
      <c r="CG326" s="9">
        <v>290</v>
      </c>
    </row>
    <row r="327" spans="1:85" s="9" customFormat="1" ht="12" x14ac:dyDescent="0.2">
      <c r="A327" s="9">
        <v>595</v>
      </c>
      <c r="B327" s="9">
        <v>84</v>
      </c>
      <c r="C327" s="9" t="s">
        <v>316</v>
      </c>
      <c r="D327" s="9" t="s">
        <v>314</v>
      </c>
      <c r="F327" s="9" t="s">
        <v>233</v>
      </c>
      <c r="G327" s="12" t="s">
        <v>212</v>
      </c>
      <c r="H327" s="9" t="s">
        <v>352</v>
      </c>
      <c r="I327" s="9" t="s">
        <v>40</v>
      </c>
      <c r="K327" s="13"/>
      <c r="L327" s="13"/>
      <c r="CG327" s="9">
        <v>280</v>
      </c>
    </row>
    <row r="328" spans="1:85" s="9" customFormat="1" ht="12" x14ac:dyDescent="0.2">
      <c r="A328" s="9">
        <v>596</v>
      </c>
      <c r="B328" s="9">
        <v>84</v>
      </c>
      <c r="C328" s="9" t="s">
        <v>316</v>
      </c>
      <c r="D328" s="9" t="s">
        <v>314</v>
      </c>
      <c r="F328" s="9" t="s">
        <v>233</v>
      </c>
      <c r="G328" s="12" t="s">
        <v>206</v>
      </c>
      <c r="H328" s="9" t="s">
        <v>268</v>
      </c>
      <c r="I328" s="9" t="s">
        <v>40</v>
      </c>
      <c r="K328" s="13"/>
      <c r="L328" s="13"/>
      <c r="P328" s="9" t="s">
        <v>359</v>
      </c>
      <c r="CG328" s="9">
        <v>300</v>
      </c>
    </row>
    <row r="329" spans="1:85" s="9" customFormat="1" ht="12" x14ac:dyDescent="0.2">
      <c r="A329" s="9">
        <v>597</v>
      </c>
      <c r="B329" s="9">
        <v>84</v>
      </c>
      <c r="C329" s="9" t="s">
        <v>316</v>
      </c>
      <c r="D329" s="9" t="s">
        <v>314</v>
      </c>
      <c r="F329" s="9" t="s">
        <v>233</v>
      </c>
      <c r="G329" s="12" t="s">
        <v>206</v>
      </c>
      <c r="H329" s="9" t="s">
        <v>268</v>
      </c>
      <c r="I329" s="9" t="s">
        <v>40</v>
      </c>
      <c r="K329" s="13"/>
      <c r="L329" s="13"/>
      <c r="P329" s="9" t="s">
        <v>359</v>
      </c>
      <c r="CG329" s="9">
        <v>280</v>
      </c>
    </row>
    <row r="330" spans="1:85" s="9" customFormat="1" ht="12" x14ac:dyDescent="0.2">
      <c r="A330" s="9">
        <v>598</v>
      </c>
      <c r="B330" s="9">
        <v>84</v>
      </c>
      <c r="C330" s="9" t="s">
        <v>316</v>
      </c>
      <c r="D330" s="9" t="s">
        <v>313</v>
      </c>
      <c r="F330" s="9" t="s">
        <v>233</v>
      </c>
      <c r="G330" s="12" t="s">
        <v>206</v>
      </c>
      <c r="H330" s="9" t="s">
        <v>268</v>
      </c>
      <c r="I330" s="9" t="s">
        <v>40</v>
      </c>
      <c r="K330" s="13"/>
      <c r="L330" s="13"/>
      <c r="P330" s="9" t="s">
        <v>359</v>
      </c>
      <c r="CG330" s="9">
        <v>280</v>
      </c>
    </row>
    <row r="331" spans="1:85" s="9" customFormat="1" ht="12" x14ac:dyDescent="0.2">
      <c r="A331" s="9">
        <v>599</v>
      </c>
      <c r="B331" s="9">
        <v>84</v>
      </c>
      <c r="C331" s="9" t="s">
        <v>316</v>
      </c>
      <c r="D331" s="9" t="s">
        <v>313</v>
      </c>
      <c r="F331" s="9" t="s">
        <v>233</v>
      </c>
      <c r="G331" s="9" t="s">
        <v>207</v>
      </c>
      <c r="H331" s="9" t="s">
        <v>268</v>
      </c>
      <c r="I331" s="9" t="s">
        <v>40</v>
      </c>
      <c r="K331" s="13"/>
      <c r="L331" s="13"/>
      <c r="CG331" s="9">
        <v>290</v>
      </c>
    </row>
    <row r="332" spans="1:85" s="9" customFormat="1" ht="12" x14ac:dyDescent="0.2">
      <c r="A332" s="9">
        <v>600</v>
      </c>
      <c r="B332" s="9">
        <v>84</v>
      </c>
      <c r="C332" s="9" t="s">
        <v>316</v>
      </c>
      <c r="D332" s="9" t="s">
        <v>313</v>
      </c>
      <c r="F332" s="9" t="s">
        <v>233</v>
      </c>
      <c r="G332" s="9" t="s">
        <v>208</v>
      </c>
      <c r="H332" s="9" t="s">
        <v>268</v>
      </c>
      <c r="I332" s="9" t="s">
        <v>40</v>
      </c>
      <c r="K332" s="13"/>
      <c r="L332" s="13"/>
      <c r="CG332" s="9">
        <v>270</v>
      </c>
    </row>
    <row r="333" spans="1:85" s="9" customFormat="1" ht="12" x14ac:dyDescent="0.2">
      <c r="A333" s="9">
        <v>601</v>
      </c>
      <c r="B333" s="9">
        <v>84</v>
      </c>
      <c r="C333" s="9" t="s">
        <v>316</v>
      </c>
      <c r="D333" s="9" t="s">
        <v>313</v>
      </c>
      <c r="F333" s="9" t="s">
        <v>233</v>
      </c>
      <c r="G333" s="9" t="s">
        <v>209</v>
      </c>
      <c r="H333" s="9" t="s">
        <v>268</v>
      </c>
      <c r="I333" s="9" t="s">
        <v>40</v>
      </c>
      <c r="K333" s="13"/>
      <c r="L333" s="13"/>
      <c r="CG333" s="9">
        <v>320</v>
      </c>
    </row>
    <row r="334" spans="1:85" s="9" customFormat="1" ht="12" x14ac:dyDescent="0.2">
      <c r="A334" s="9">
        <v>602</v>
      </c>
      <c r="B334" s="9">
        <v>84</v>
      </c>
      <c r="C334" s="9" t="s">
        <v>316</v>
      </c>
      <c r="D334" s="9" t="s">
        <v>313</v>
      </c>
      <c r="F334" s="9" t="s">
        <v>233</v>
      </c>
      <c r="G334" s="9" t="s">
        <v>210</v>
      </c>
      <c r="H334" s="9" t="s">
        <v>268</v>
      </c>
      <c r="I334" s="9" t="s">
        <v>40</v>
      </c>
      <c r="K334" s="13"/>
      <c r="L334" s="13"/>
      <c r="CG334" s="9">
        <v>280</v>
      </c>
    </row>
    <row r="335" spans="1:85" s="9" customFormat="1" ht="12" x14ac:dyDescent="0.2">
      <c r="A335" s="9">
        <v>603</v>
      </c>
      <c r="B335" s="9">
        <v>84</v>
      </c>
      <c r="C335" s="9" t="s">
        <v>316</v>
      </c>
      <c r="D335" s="9" t="s">
        <v>313</v>
      </c>
      <c r="F335" s="9" t="s">
        <v>233</v>
      </c>
      <c r="G335" s="9" t="s">
        <v>211</v>
      </c>
      <c r="H335" s="9" t="s">
        <v>268</v>
      </c>
      <c r="I335" s="9" t="s">
        <v>40</v>
      </c>
      <c r="K335" s="13"/>
      <c r="L335" s="13"/>
      <c r="CG335" s="9">
        <v>300</v>
      </c>
    </row>
    <row r="336" spans="1:85" s="9" customFormat="1" ht="12" x14ac:dyDescent="0.2">
      <c r="A336" s="9">
        <v>604</v>
      </c>
      <c r="B336" s="9">
        <v>84</v>
      </c>
      <c r="C336" s="9" t="s">
        <v>316</v>
      </c>
      <c r="D336" s="9" t="s">
        <v>313</v>
      </c>
      <c r="F336" s="9" t="s">
        <v>233</v>
      </c>
      <c r="G336" s="12" t="s">
        <v>212</v>
      </c>
      <c r="H336" s="9" t="s">
        <v>268</v>
      </c>
      <c r="I336" s="9" t="s">
        <v>40</v>
      </c>
      <c r="K336" s="13"/>
      <c r="L336" s="13"/>
      <c r="CG336" s="9">
        <v>290</v>
      </c>
    </row>
    <row r="337" spans="1:91" s="9" customFormat="1" ht="12" x14ac:dyDescent="0.2">
      <c r="A337" s="9">
        <v>605</v>
      </c>
      <c r="B337" s="9">
        <v>85</v>
      </c>
      <c r="C337" s="9" t="s">
        <v>319</v>
      </c>
      <c r="D337" s="10" t="s">
        <v>318</v>
      </c>
      <c r="E337" s="9" t="s">
        <v>320</v>
      </c>
      <c r="F337" s="9" t="s">
        <v>244</v>
      </c>
      <c r="G337" s="9" t="s">
        <v>213</v>
      </c>
      <c r="H337" s="9" t="s">
        <v>260</v>
      </c>
      <c r="I337" s="9" t="s">
        <v>40</v>
      </c>
      <c r="K337" s="13"/>
      <c r="L337" s="13">
        <v>1</v>
      </c>
      <c r="P337" s="9" t="s">
        <v>97</v>
      </c>
      <c r="AC337" s="9">
        <v>0</v>
      </c>
      <c r="BC337" s="9">
        <v>40</v>
      </c>
      <c r="BI337" s="9">
        <v>50</v>
      </c>
      <c r="BO337" s="9">
        <v>80</v>
      </c>
      <c r="CA337" s="9">
        <v>20</v>
      </c>
      <c r="CG337" s="9">
        <v>250</v>
      </c>
    </row>
    <row r="338" spans="1:91" s="9" customFormat="1" ht="12" x14ac:dyDescent="0.2">
      <c r="A338" s="9">
        <v>606</v>
      </c>
      <c r="B338" s="9">
        <v>85</v>
      </c>
      <c r="C338" s="9" t="s">
        <v>319</v>
      </c>
      <c r="D338" s="10" t="s">
        <v>318</v>
      </c>
      <c r="E338" s="9" t="s">
        <v>320</v>
      </c>
      <c r="F338" s="9" t="s">
        <v>244</v>
      </c>
      <c r="G338" s="9" t="s">
        <v>213</v>
      </c>
      <c r="H338" s="9" t="s">
        <v>260</v>
      </c>
      <c r="I338" s="9" t="s">
        <v>40</v>
      </c>
      <c r="K338" s="13"/>
      <c r="L338" s="13">
        <v>1</v>
      </c>
      <c r="AC338" s="9">
        <v>0</v>
      </c>
      <c r="BC338" s="9">
        <v>50</v>
      </c>
      <c r="BI338" s="9">
        <v>80</v>
      </c>
      <c r="BO338" s="9">
        <v>50</v>
      </c>
      <c r="CA338" s="9">
        <v>20</v>
      </c>
      <c r="CG338" s="9">
        <v>250</v>
      </c>
    </row>
    <row r="339" spans="1:91" s="9" customFormat="1" ht="12" x14ac:dyDescent="0.2">
      <c r="A339" s="9">
        <v>607</v>
      </c>
      <c r="B339" s="9">
        <v>85</v>
      </c>
      <c r="C339" s="9" t="s">
        <v>319</v>
      </c>
      <c r="D339" s="10" t="s">
        <v>318</v>
      </c>
      <c r="E339" s="9" t="s">
        <v>320</v>
      </c>
      <c r="F339" s="9" t="s">
        <v>244</v>
      </c>
      <c r="G339" s="9" t="s">
        <v>213</v>
      </c>
      <c r="H339" s="9" t="s">
        <v>260</v>
      </c>
      <c r="I339" s="9" t="s">
        <v>40</v>
      </c>
      <c r="K339" s="13"/>
      <c r="L339" s="13">
        <v>1</v>
      </c>
      <c r="AC339" s="9">
        <v>0</v>
      </c>
      <c r="BC339" s="9">
        <v>30</v>
      </c>
      <c r="BI339" s="9">
        <v>20</v>
      </c>
      <c r="BO339" s="9">
        <v>20</v>
      </c>
      <c r="CA339" s="9">
        <v>20</v>
      </c>
      <c r="CG339" s="9">
        <v>100</v>
      </c>
    </row>
    <row r="340" spans="1:91" s="9" customFormat="1" ht="12" x14ac:dyDescent="0.2">
      <c r="A340" s="9">
        <v>608</v>
      </c>
      <c r="B340" s="9">
        <v>85</v>
      </c>
      <c r="C340" s="9" t="s">
        <v>319</v>
      </c>
      <c r="D340" s="10" t="s">
        <v>318</v>
      </c>
      <c r="E340" s="9" t="s">
        <v>320</v>
      </c>
      <c r="F340" s="9" t="s">
        <v>244</v>
      </c>
      <c r="G340" s="9" t="s">
        <v>213</v>
      </c>
      <c r="H340" s="9" t="s">
        <v>205</v>
      </c>
      <c r="I340" s="9" t="s">
        <v>40</v>
      </c>
      <c r="K340" s="13"/>
      <c r="L340" s="13">
        <v>1</v>
      </c>
      <c r="AC340" s="9">
        <v>0.2</v>
      </c>
      <c r="BC340" s="9">
        <v>100</v>
      </c>
      <c r="BI340" s="9">
        <v>50</v>
      </c>
      <c r="BO340" s="9">
        <v>50</v>
      </c>
      <c r="CA340" s="9">
        <v>50</v>
      </c>
      <c r="CG340" s="9">
        <v>500</v>
      </c>
    </row>
    <row r="341" spans="1:91" s="9" customFormat="1" ht="12" x14ac:dyDescent="0.2">
      <c r="A341" s="9">
        <v>609</v>
      </c>
      <c r="B341" s="9">
        <v>85</v>
      </c>
      <c r="C341" s="9" t="s">
        <v>319</v>
      </c>
      <c r="D341" s="10" t="s">
        <v>318</v>
      </c>
      <c r="E341" s="9" t="s">
        <v>320</v>
      </c>
      <c r="F341" s="9" t="s">
        <v>244</v>
      </c>
      <c r="G341" s="9" t="s">
        <v>213</v>
      </c>
      <c r="H341" s="9" t="s">
        <v>257</v>
      </c>
      <c r="I341" s="9" t="s">
        <v>40</v>
      </c>
      <c r="K341" s="13"/>
      <c r="L341" s="13">
        <v>1</v>
      </c>
      <c r="AC341" s="9">
        <v>0</v>
      </c>
      <c r="BC341" s="9">
        <v>90</v>
      </c>
      <c r="BI341" s="9">
        <v>100</v>
      </c>
      <c r="BO341" s="9">
        <v>150</v>
      </c>
      <c r="CA341" s="9">
        <v>100</v>
      </c>
      <c r="CG341" s="9">
        <v>400</v>
      </c>
    </row>
    <row r="342" spans="1:91" s="9" customFormat="1" ht="12" x14ac:dyDescent="0.2">
      <c r="A342" s="9">
        <v>610</v>
      </c>
      <c r="B342" s="9">
        <v>85</v>
      </c>
      <c r="C342" s="9" t="s">
        <v>319</v>
      </c>
      <c r="D342" s="10" t="s">
        <v>318</v>
      </c>
      <c r="E342" s="9" t="s">
        <v>320</v>
      </c>
      <c r="F342" s="9" t="s">
        <v>244</v>
      </c>
      <c r="G342" s="9" t="s">
        <v>213</v>
      </c>
      <c r="H342" s="9" t="s">
        <v>267</v>
      </c>
      <c r="I342" s="9" t="s">
        <v>40</v>
      </c>
      <c r="K342" s="13"/>
      <c r="L342" s="13">
        <v>1</v>
      </c>
      <c r="AC342" s="9">
        <v>0.4</v>
      </c>
      <c r="BC342" s="9">
        <v>110</v>
      </c>
      <c r="BI342" s="9">
        <v>200</v>
      </c>
      <c r="BO342" s="9">
        <v>400</v>
      </c>
      <c r="CA342" s="9">
        <v>100</v>
      </c>
      <c r="CG342" s="9">
        <v>1200</v>
      </c>
    </row>
    <row r="343" spans="1:91" s="9" customFormat="1" ht="12" x14ac:dyDescent="0.2">
      <c r="A343" s="9">
        <v>611</v>
      </c>
      <c r="B343" s="9">
        <v>86</v>
      </c>
      <c r="C343" s="9" t="s">
        <v>321</v>
      </c>
      <c r="D343" s="10" t="s">
        <v>346</v>
      </c>
      <c r="F343" s="9" t="s">
        <v>244</v>
      </c>
      <c r="G343" s="9" t="s">
        <v>214</v>
      </c>
      <c r="H343" s="9" t="s">
        <v>260</v>
      </c>
      <c r="I343" s="9" t="s">
        <v>59</v>
      </c>
      <c r="K343" s="13">
        <v>1</v>
      </c>
      <c r="L343" s="13">
        <v>2</v>
      </c>
      <c r="AO343" s="9">
        <v>409000</v>
      </c>
      <c r="AS343" s="9">
        <v>381000</v>
      </c>
      <c r="AT343" s="9" t="s">
        <v>215</v>
      </c>
      <c r="AV343" s="9">
        <f>409000+1257+527</f>
        <v>410784</v>
      </c>
      <c r="AZ343" s="9">
        <f>381000+1853+1108</f>
        <v>383961</v>
      </c>
      <c r="BA343" s="9" t="s">
        <v>215</v>
      </c>
      <c r="BC343" s="9">
        <v>10</v>
      </c>
      <c r="BI343" s="9">
        <v>2.5</v>
      </c>
      <c r="BO343" s="9">
        <v>44.5</v>
      </c>
      <c r="CA343" s="9">
        <v>22.5</v>
      </c>
      <c r="CM343" s="9">
        <v>660.5</v>
      </c>
    </row>
    <row r="344" spans="1:91" s="9" customFormat="1" ht="12" x14ac:dyDescent="0.2">
      <c r="A344" s="9">
        <v>612</v>
      </c>
      <c r="B344" s="9">
        <v>86</v>
      </c>
      <c r="C344" s="9" t="s">
        <v>321</v>
      </c>
      <c r="D344" s="10" t="s">
        <v>346</v>
      </c>
      <c r="F344" s="9" t="s">
        <v>244</v>
      </c>
      <c r="G344" s="9" t="s">
        <v>214</v>
      </c>
      <c r="H344" s="9" t="s">
        <v>260</v>
      </c>
      <c r="I344" s="9" t="s">
        <v>59</v>
      </c>
      <c r="K344" s="13">
        <v>1</v>
      </c>
      <c r="L344" s="13">
        <v>2</v>
      </c>
      <c r="AO344" s="9">
        <v>352000</v>
      </c>
      <c r="AS344" s="9">
        <v>336000</v>
      </c>
      <c r="AT344" s="9" t="s">
        <v>215</v>
      </c>
      <c r="AV344" s="9">
        <f>352000+388+314</f>
        <v>352702</v>
      </c>
      <c r="AZ344" s="9">
        <f>336000+595+577</f>
        <v>337172</v>
      </c>
      <c r="BA344" s="9" t="s">
        <v>215</v>
      </c>
      <c r="BC344" s="9">
        <v>11.5</v>
      </c>
      <c r="BI344" s="9">
        <v>6</v>
      </c>
      <c r="BO344" s="9">
        <v>49.5</v>
      </c>
      <c r="CA344" s="9">
        <v>24.5</v>
      </c>
      <c r="CM344" s="9">
        <v>420.65</v>
      </c>
    </row>
    <row r="345" spans="1:91" s="9" customFormat="1" ht="12" x14ac:dyDescent="0.2">
      <c r="A345" s="9">
        <v>613</v>
      </c>
      <c r="B345" s="9">
        <v>86</v>
      </c>
      <c r="C345" s="9" t="s">
        <v>321</v>
      </c>
      <c r="D345" s="10" t="s">
        <v>346</v>
      </c>
      <c r="F345" s="9" t="s">
        <v>244</v>
      </c>
      <c r="G345" s="9" t="s">
        <v>214</v>
      </c>
      <c r="H345" s="9" t="s">
        <v>260</v>
      </c>
      <c r="I345" s="9" t="s">
        <v>59</v>
      </c>
      <c r="K345" s="13">
        <v>1</v>
      </c>
      <c r="L345" s="13">
        <v>2</v>
      </c>
      <c r="AO345" s="9">
        <v>193000</v>
      </c>
      <c r="AS345" s="9">
        <v>181000</v>
      </c>
      <c r="AT345" s="9" t="s">
        <v>215</v>
      </c>
      <c r="AV345" s="9">
        <f>193000+602+404</f>
        <v>194006</v>
      </c>
      <c r="AZ345" s="9">
        <f>181000+868+805</f>
        <v>182673</v>
      </c>
      <c r="BA345" s="9" t="s">
        <v>215</v>
      </c>
      <c r="BC345" s="9">
        <v>16</v>
      </c>
      <c r="BI345" s="9">
        <v>148</v>
      </c>
      <c r="BO345" s="9">
        <v>76</v>
      </c>
      <c r="CA345" s="9">
        <v>25</v>
      </c>
      <c r="CM345" s="9">
        <v>283.05</v>
      </c>
    </row>
    <row r="346" spans="1:91" s="9" customFormat="1" ht="12" x14ac:dyDescent="0.2">
      <c r="A346" s="9">
        <v>614</v>
      </c>
      <c r="B346" s="9">
        <v>86</v>
      </c>
      <c r="C346" s="9" t="s">
        <v>321</v>
      </c>
      <c r="D346" s="10" t="s">
        <v>346</v>
      </c>
      <c r="F346" s="9" t="s">
        <v>244</v>
      </c>
      <c r="G346" s="9" t="s">
        <v>214</v>
      </c>
      <c r="H346" s="9" t="s">
        <v>260</v>
      </c>
      <c r="I346" s="9" t="s">
        <v>59</v>
      </c>
      <c r="K346" s="13">
        <v>1</v>
      </c>
      <c r="L346" s="13">
        <v>2</v>
      </c>
      <c r="AO346" s="9">
        <v>415000</v>
      </c>
      <c r="AS346" s="9">
        <v>345000</v>
      </c>
      <c r="AT346" s="9" t="s">
        <v>215</v>
      </c>
      <c r="AV346" s="9">
        <f>415000+1267+689</f>
        <v>416956</v>
      </c>
      <c r="AZ346" s="9">
        <f>345000+1405+1010</f>
        <v>347415</v>
      </c>
      <c r="BA346" s="9" t="s">
        <v>215</v>
      </c>
      <c r="BC346" s="9">
        <v>29</v>
      </c>
      <c r="BI346" s="9">
        <v>2.5</v>
      </c>
      <c r="BO346" s="9">
        <v>5.5</v>
      </c>
      <c r="CA346" s="9">
        <v>15.5</v>
      </c>
      <c r="CM346" s="9">
        <v>2107.4</v>
      </c>
    </row>
    <row r="347" spans="1:91" s="9" customFormat="1" ht="12" x14ac:dyDescent="0.2">
      <c r="A347" s="9">
        <v>615</v>
      </c>
      <c r="B347" s="9">
        <v>86</v>
      </c>
      <c r="C347" s="9" t="s">
        <v>321</v>
      </c>
      <c r="D347" s="10" t="s">
        <v>346</v>
      </c>
      <c r="F347" s="9" t="s">
        <v>244</v>
      </c>
      <c r="G347" s="9" t="s">
        <v>214</v>
      </c>
      <c r="H347" s="9" t="s">
        <v>260</v>
      </c>
      <c r="I347" s="9" t="s">
        <v>59</v>
      </c>
      <c r="K347" s="13">
        <v>1</v>
      </c>
      <c r="L347" s="13">
        <v>2</v>
      </c>
      <c r="AO347" s="9">
        <v>277000</v>
      </c>
      <c r="AS347" s="9">
        <v>259000</v>
      </c>
      <c r="AT347" s="9" t="s">
        <v>215</v>
      </c>
      <c r="AV347" s="9">
        <f>277000+853+423</f>
        <v>278276</v>
      </c>
      <c r="AZ347" s="9">
        <f>259000+1109+805</f>
        <v>260914</v>
      </c>
      <c r="BA347" s="9" t="s">
        <v>215</v>
      </c>
      <c r="BC347" s="9">
        <v>27.5</v>
      </c>
      <c r="BI347" s="9">
        <v>3.5</v>
      </c>
      <c r="BO347" s="9">
        <v>10.5</v>
      </c>
      <c r="CA347" s="9">
        <v>22</v>
      </c>
      <c r="CM347" s="9">
        <v>518.9</v>
      </c>
    </row>
    <row r="348" spans="1:91" s="9" customFormat="1" ht="12" x14ac:dyDescent="0.2">
      <c r="A348" s="9">
        <v>616</v>
      </c>
      <c r="B348" s="9">
        <v>86</v>
      </c>
      <c r="C348" s="9" t="s">
        <v>321</v>
      </c>
      <c r="D348" s="10" t="s">
        <v>346</v>
      </c>
      <c r="F348" s="9" t="s">
        <v>244</v>
      </c>
      <c r="G348" s="9" t="s">
        <v>214</v>
      </c>
      <c r="H348" s="9" t="s">
        <v>260</v>
      </c>
      <c r="I348" s="9" t="s">
        <v>59</v>
      </c>
      <c r="K348" s="13">
        <v>1</v>
      </c>
      <c r="L348" s="13">
        <v>2</v>
      </c>
      <c r="AO348" s="9">
        <v>371000</v>
      </c>
      <c r="AS348" s="9">
        <v>364000</v>
      </c>
      <c r="AT348" s="9" t="s">
        <v>215</v>
      </c>
      <c r="AV348" s="9">
        <f>371000+1128+668</f>
        <v>372796</v>
      </c>
      <c r="AZ348" s="9">
        <f>364000+1555+1000</f>
        <v>366555</v>
      </c>
      <c r="BA348" s="9" t="s">
        <v>215</v>
      </c>
      <c r="BC348" s="9">
        <v>51.5</v>
      </c>
      <c r="BI348" s="9">
        <v>30</v>
      </c>
      <c r="BO348" s="9">
        <v>225.5</v>
      </c>
      <c r="CA348" s="9">
        <v>151.5</v>
      </c>
      <c r="CM348" s="9">
        <v>959.3</v>
      </c>
    </row>
    <row r="349" spans="1:91" s="9" customFormat="1" ht="12" x14ac:dyDescent="0.2">
      <c r="A349" s="9">
        <v>617</v>
      </c>
      <c r="B349" s="9">
        <v>86</v>
      </c>
      <c r="C349" s="9" t="s">
        <v>321</v>
      </c>
      <c r="D349" s="10" t="s">
        <v>346</v>
      </c>
      <c r="F349" s="9" t="s">
        <v>244</v>
      </c>
      <c r="G349" s="9" t="s">
        <v>214</v>
      </c>
      <c r="H349" s="9" t="s">
        <v>260</v>
      </c>
      <c r="I349" s="9" t="s">
        <v>59</v>
      </c>
      <c r="K349" s="13">
        <v>1</v>
      </c>
      <c r="L349" s="13">
        <v>2</v>
      </c>
      <c r="AO349" s="9">
        <v>281000</v>
      </c>
      <c r="AS349" s="9">
        <v>261000</v>
      </c>
      <c r="AT349" s="9" t="s">
        <v>215</v>
      </c>
      <c r="AV349" s="9">
        <f>281000+1219+685</f>
        <v>282904</v>
      </c>
      <c r="AZ349" s="9">
        <f>261000+1504+905</f>
        <v>263409</v>
      </c>
      <c r="BA349" s="9" t="s">
        <v>215</v>
      </c>
      <c r="BC349" s="9">
        <v>31</v>
      </c>
      <c r="BI349" s="9">
        <v>22.5</v>
      </c>
      <c r="BO349" s="9">
        <v>172.5</v>
      </c>
      <c r="CA349" s="9">
        <v>98</v>
      </c>
      <c r="CM349" s="9">
        <v>534.70000000000005</v>
      </c>
    </row>
    <row r="350" spans="1:91" s="9" customFormat="1" ht="12" x14ac:dyDescent="0.2">
      <c r="A350" s="9">
        <v>618</v>
      </c>
      <c r="B350" s="9">
        <v>86</v>
      </c>
      <c r="C350" s="9" t="s">
        <v>321</v>
      </c>
      <c r="D350" s="10" t="s">
        <v>346</v>
      </c>
      <c r="F350" s="9" t="s">
        <v>244</v>
      </c>
      <c r="G350" s="9" t="s">
        <v>214</v>
      </c>
      <c r="H350" s="9" t="s">
        <v>260</v>
      </c>
      <c r="I350" s="9" t="s">
        <v>59</v>
      </c>
      <c r="K350" s="13">
        <v>1</v>
      </c>
      <c r="L350" s="13">
        <v>2</v>
      </c>
      <c r="AO350" s="9">
        <v>369000</v>
      </c>
      <c r="AS350" s="9">
        <v>353000</v>
      </c>
      <c r="AT350" s="9" t="s">
        <v>215</v>
      </c>
      <c r="AV350" s="9">
        <f>369000+1247+527</f>
        <v>370774</v>
      </c>
      <c r="AZ350" s="9">
        <f>353000+1372+789</f>
        <v>355161</v>
      </c>
      <c r="BA350" s="9" t="s">
        <v>215</v>
      </c>
      <c r="BC350" s="9">
        <v>57</v>
      </c>
      <c r="BI350" s="9">
        <v>11.5</v>
      </c>
      <c r="BO350" s="9">
        <v>89</v>
      </c>
      <c r="CA350" s="9">
        <v>56</v>
      </c>
      <c r="CM350" s="9">
        <v>691.95</v>
      </c>
    </row>
    <row r="351" spans="1:91" s="9" customFormat="1" ht="12" x14ac:dyDescent="0.2">
      <c r="A351" s="9">
        <v>619</v>
      </c>
      <c r="B351" s="9">
        <v>87</v>
      </c>
      <c r="C351" s="9" t="s">
        <v>328</v>
      </c>
      <c r="D351" s="10" t="s">
        <v>322</v>
      </c>
      <c r="F351" s="9" t="s">
        <v>217</v>
      </c>
      <c r="G351" s="9" t="s">
        <v>218</v>
      </c>
      <c r="H351" s="9" t="s">
        <v>260</v>
      </c>
      <c r="I351" s="9" t="s">
        <v>59</v>
      </c>
      <c r="K351" s="38">
        <v>6</v>
      </c>
      <c r="L351" s="13">
        <v>13</v>
      </c>
      <c r="Q351" s="9">
        <v>2050</v>
      </c>
      <c r="R351" s="9">
        <v>620</v>
      </c>
      <c r="W351" s="9">
        <v>0.11</v>
      </c>
      <c r="X351" s="9">
        <v>1.7999999999999999E-2</v>
      </c>
      <c r="AA351" s="9" t="s">
        <v>221</v>
      </c>
      <c r="BC351" s="9">
        <v>0</v>
      </c>
      <c r="BD351" s="9">
        <v>0</v>
      </c>
      <c r="CG351" s="9">
        <v>502</v>
      </c>
      <c r="CH351" s="9">
        <v>309</v>
      </c>
    </row>
    <row r="352" spans="1:91" s="9" customFormat="1" ht="12" x14ac:dyDescent="0.2">
      <c r="A352" s="9">
        <v>620</v>
      </c>
      <c r="B352" s="9">
        <v>87</v>
      </c>
      <c r="C352" s="9" t="s">
        <v>328</v>
      </c>
      <c r="D352" s="10" t="s">
        <v>322</v>
      </c>
      <c r="F352" s="9" t="s">
        <v>217</v>
      </c>
      <c r="G352" s="9" t="s">
        <v>219</v>
      </c>
      <c r="H352" s="9" t="s">
        <v>260</v>
      </c>
      <c r="I352" s="9" t="s">
        <v>59</v>
      </c>
      <c r="K352" s="38"/>
      <c r="L352" s="13">
        <v>24</v>
      </c>
      <c r="Q352" s="9">
        <v>2000</v>
      </c>
      <c r="R352" s="9">
        <v>580</v>
      </c>
      <c r="W352" s="9">
        <v>0.10299999999999999</v>
      </c>
      <c r="X352" s="9">
        <v>1.9E-2</v>
      </c>
      <c r="AA352" s="9" t="s">
        <v>221</v>
      </c>
      <c r="BC352" s="9">
        <v>2</v>
      </c>
      <c r="BD352" s="9">
        <v>9</v>
      </c>
      <c r="CG352" s="9">
        <v>558</v>
      </c>
      <c r="CH352" s="9">
        <v>350</v>
      </c>
    </row>
    <row r="353" spans="1:124" s="9" customFormat="1" ht="12" x14ac:dyDescent="0.2">
      <c r="A353" s="9">
        <v>621</v>
      </c>
      <c r="B353" s="9">
        <v>87</v>
      </c>
      <c r="C353" s="9" t="s">
        <v>328</v>
      </c>
      <c r="D353" s="10" t="s">
        <v>322</v>
      </c>
      <c r="F353" s="9" t="s">
        <v>217</v>
      </c>
      <c r="G353" s="9" t="s">
        <v>220</v>
      </c>
      <c r="H353" s="9" t="s">
        <v>260</v>
      </c>
      <c r="I353" s="9" t="s">
        <v>59</v>
      </c>
      <c r="K353" s="38"/>
      <c r="L353" s="13">
        <v>25</v>
      </c>
      <c r="Q353" s="9">
        <v>1640</v>
      </c>
      <c r="R353" s="9">
        <v>770</v>
      </c>
      <c r="W353" s="9">
        <v>0.10100000000000001</v>
      </c>
      <c r="X353" s="9">
        <v>1.7000000000000001E-2</v>
      </c>
      <c r="AA353" s="9" t="s">
        <v>221</v>
      </c>
      <c r="BC353" s="9">
        <v>0</v>
      </c>
      <c r="BD353" s="9">
        <v>0</v>
      </c>
      <c r="CG353" s="9">
        <v>537</v>
      </c>
      <c r="CH353" s="9">
        <v>278</v>
      </c>
    </row>
    <row r="354" spans="1:124" s="9" customFormat="1" ht="12" x14ac:dyDescent="0.2">
      <c r="A354" s="9">
        <v>622</v>
      </c>
      <c r="B354" s="9">
        <v>88</v>
      </c>
      <c r="C354" s="9" t="s">
        <v>325</v>
      </c>
      <c r="D354" s="10" t="s">
        <v>324</v>
      </c>
      <c r="F354" s="9" t="s">
        <v>245</v>
      </c>
      <c r="G354" s="9" t="s">
        <v>249</v>
      </c>
      <c r="H354" s="9" t="s">
        <v>260</v>
      </c>
      <c r="I354" s="9" t="s">
        <v>222</v>
      </c>
      <c r="K354" s="13">
        <v>10</v>
      </c>
      <c r="L354" s="13">
        <v>32</v>
      </c>
      <c r="W354" s="9">
        <v>1208</v>
      </c>
      <c r="X354" s="9">
        <v>580</v>
      </c>
      <c r="Y354" s="9">
        <v>428</v>
      </c>
      <c r="Z354" s="9">
        <v>2728</v>
      </c>
      <c r="AI354" s="9">
        <v>8.6</v>
      </c>
      <c r="AJ354" s="9">
        <v>7.4</v>
      </c>
      <c r="AK354" s="9">
        <v>2.9</v>
      </c>
      <c r="AL354" s="9">
        <v>44</v>
      </c>
      <c r="AV354" s="9">
        <v>129</v>
      </c>
      <c r="AW354" s="9">
        <v>97.04</v>
      </c>
      <c r="AX354" s="9">
        <v>19</v>
      </c>
      <c r="AY354" s="9">
        <v>332</v>
      </c>
      <c r="DK354" s="9">
        <v>68</v>
      </c>
      <c r="DL354" s="9">
        <v>24</v>
      </c>
      <c r="DM354" s="9">
        <v>22</v>
      </c>
      <c r="DN354" s="9">
        <v>122.5</v>
      </c>
      <c r="DQ354" s="9">
        <v>43.2</v>
      </c>
      <c r="DR354" s="9">
        <v>6.6</v>
      </c>
      <c r="DS354" s="9">
        <v>25.5</v>
      </c>
      <c r="DT354" s="9">
        <v>53.3</v>
      </c>
    </row>
    <row r="355" spans="1:124" s="9" customFormat="1" ht="12" x14ac:dyDescent="0.2">
      <c r="A355" s="9">
        <v>623</v>
      </c>
      <c r="B355" s="9">
        <v>89</v>
      </c>
      <c r="C355" s="9" t="s">
        <v>326</v>
      </c>
      <c r="D355" s="10" t="s">
        <v>323</v>
      </c>
      <c r="F355" s="9" t="s">
        <v>245</v>
      </c>
      <c r="G355" s="12" t="s">
        <v>223</v>
      </c>
      <c r="H355" s="9" t="s">
        <v>260</v>
      </c>
      <c r="I355" s="9" t="s">
        <v>222</v>
      </c>
      <c r="K355" s="13">
        <v>10</v>
      </c>
      <c r="L355" s="13">
        <v>34</v>
      </c>
      <c r="P355" s="9" t="s">
        <v>359</v>
      </c>
      <c r="AI355" s="9">
        <v>10.1</v>
      </c>
      <c r="AJ355" s="9">
        <v>10.4</v>
      </c>
      <c r="AK355" s="9">
        <v>3</v>
      </c>
      <c r="AL355" s="9">
        <v>61.2</v>
      </c>
      <c r="AO355" s="9">
        <v>67.900000000000006</v>
      </c>
      <c r="AP355" s="9">
        <v>63.56</v>
      </c>
      <c r="AQ355" s="9">
        <v>11</v>
      </c>
      <c r="AR355" s="9">
        <v>231</v>
      </c>
      <c r="DK355" s="9">
        <v>264.8</v>
      </c>
      <c r="DL355" s="9">
        <v>139</v>
      </c>
      <c r="DM355" s="9">
        <v>60</v>
      </c>
      <c r="DN355" s="9">
        <v>641.1</v>
      </c>
      <c r="DQ355" s="9">
        <v>39.4</v>
      </c>
      <c r="DR355" s="9">
        <v>9.5</v>
      </c>
      <c r="DS355" s="9">
        <v>15.5</v>
      </c>
      <c r="DT355" s="9">
        <v>61.6</v>
      </c>
    </row>
    <row r="356" spans="1:124" s="9" customFormat="1" ht="12" x14ac:dyDescent="0.2">
      <c r="A356" s="9">
        <v>624</v>
      </c>
      <c r="B356" s="9">
        <v>90</v>
      </c>
      <c r="C356" s="9" t="s">
        <v>329</v>
      </c>
      <c r="D356" s="10" t="s">
        <v>327</v>
      </c>
      <c r="E356" s="9" t="s">
        <v>331</v>
      </c>
      <c r="F356" s="9" t="s">
        <v>246</v>
      </c>
      <c r="G356" s="9" t="s">
        <v>250</v>
      </c>
      <c r="H356" s="9" t="s">
        <v>224</v>
      </c>
      <c r="I356" s="9" t="s">
        <v>40</v>
      </c>
      <c r="K356" s="13">
        <v>1</v>
      </c>
      <c r="L356" s="13">
        <v>6</v>
      </c>
      <c r="Q356" s="9">
        <v>3400</v>
      </c>
      <c r="R356" s="9">
        <v>200</v>
      </c>
      <c r="S356" s="9">
        <v>3000</v>
      </c>
      <c r="T356" s="9">
        <v>3900</v>
      </c>
      <c r="W356" s="9">
        <v>3.2000000000000001E-2</v>
      </c>
      <c r="X356" s="9">
        <v>1E-3</v>
      </c>
      <c r="Y356" s="9">
        <v>3.1E-2</v>
      </c>
      <c r="Z356" s="9">
        <v>3.5000000000000003E-2</v>
      </c>
      <c r="AA356" s="9" t="s">
        <v>221</v>
      </c>
      <c r="AO356" s="9">
        <v>49</v>
      </c>
      <c r="AP356" s="9">
        <v>9</v>
      </c>
      <c r="AQ356" s="9">
        <v>38</v>
      </c>
      <c r="AR356" s="9">
        <v>62</v>
      </c>
      <c r="AV356" s="9">
        <v>56</v>
      </c>
      <c r="AW356" s="9">
        <v>5</v>
      </c>
      <c r="AX356" s="9">
        <v>47</v>
      </c>
      <c r="AY356" s="9">
        <v>63</v>
      </c>
    </row>
    <row r="357" spans="1:124" s="9" customFormat="1" ht="12" x14ac:dyDescent="0.2">
      <c r="A357" s="9">
        <v>625</v>
      </c>
      <c r="B357" s="9">
        <v>90</v>
      </c>
      <c r="C357" s="9" t="s">
        <v>329</v>
      </c>
      <c r="D357" s="10" t="s">
        <v>327</v>
      </c>
      <c r="E357" s="9" t="s">
        <v>331</v>
      </c>
      <c r="F357" s="9" t="s">
        <v>246</v>
      </c>
      <c r="G357" s="9" t="s">
        <v>250</v>
      </c>
      <c r="H357" s="9" t="s">
        <v>260</v>
      </c>
      <c r="I357" s="9" t="s">
        <v>40</v>
      </c>
      <c r="K357" s="13">
        <v>1</v>
      </c>
      <c r="L357" s="13">
        <v>1</v>
      </c>
      <c r="Q357" s="9">
        <v>4100</v>
      </c>
      <c r="R357" s="9">
        <v>800</v>
      </c>
      <c r="S357" s="9">
        <v>3400</v>
      </c>
      <c r="T357" s="9">
        <v>6500</v>
      </c>
      <c r="W357" s="9">
        <v>4.9000000000000002E-2</v>
      </c>
      <c r="X357" s="9">
        <v>1.0999999999999999E-2</v>
      </c>
      <c r="Y357" s="9">
        <v>3.4000000000000002E-2</v>
      </c>
      <c r="Z357" s="9">
        <v>7.5999999999999998E-2</v>
      </c>
      <c r="AA357" s="9" t="s">
        <v>221</v>
      </c>
      <c r="AV357" s="9">
        <v>86</v>
      </c>
      <c r="AW357" s="9">
        <v>36</v>
      </c>
      <c r="AX357" s="9">
        <v>56</v>
      </c>
      <c r="AY357" s="9">
        <v>176</v>
      </c>
    </row>
    <row r="358" spans="1:124" s="9" customFormat="1" ht="12" x14ac:dyDescent="0.2">
      <c r="A358" s="9">
        <v>626</v>
      </c>
      <c r="B358" s="9">
        <v>90</v>
      </c>
      <c r="C358" s="9" t="s">
        <v>329</v>
      </c>
      <c r="D358" s="10" t="s">
        <v>330</v>
      </c>
      <c r="E358" s="9" t="s">
        <v>331</v>
      </c>
      <c r="F358" s="9" t="s">
        <v>246</v>
      </c>
      <c r="G358" s="9" t="s">
        <v>250</v>
      </c>
      <c r="H358" s="9" t="s">
        <v>266</v>
      </c>
      <c r="I358" s="9" t="s">
        <v>40</v>
      </c>
      <c r="K358" s="13">
        <v>1</v>
      </c>
      <c r="L358" s="13">
        <v>1</v>
      </c>
      <c r="Q358" s="9">
        <v>4200</v>
      </c>
      <c r="R358" s="9">
        <v>800</v>
      </c>
      <c r="S358" s="9">
        <v>2800</v>
      </c>
      <c r="T358" s="9">
        <v>5400</v>
      </c>
      <c r="W358" s="9">
        <v>4.8000000000000001E-2</v>
      </c>
      <c r="X358" s="9">
        <v>1.9E-2</v>
      </c>
      <c r="Y358" s="9">
        <v>3.7999999999999999E-2</v>
      </c>
      <c r="Z358" s="9">
        <v>8.3000000000000004E-2</v>
      </c>
      <c r="AA358" s="9" t="s">
        <v>221</v>
      </c>
      <c r="AV358" s="9">
        <v>109</v>
      </c>
      <c r="AW358" s="9">
        <v>39</v>
      </c>
      <c r="AX358" s="9">
        <v>58</v>
      </c>
      <c r="AY358" s="9">
        <v>157</v>
      </c>
    </row>
    <row r="359" spans="1:124" s="9" customFormat="1" ht="12" x14ac:dyDescent="0.2">
      <c r="A359" s="9">
        <v>627</v>
      </c>
      <c r="B359" s="9">
        <v>90</v>
      </c>
      <c r="C359" s="9" t="s">
        <v>329</v>
      </c>
      <c r="D359" s="10" t="s">
        <v>327</v>
      </c>
      <c r="E359" s="9" t="s">
        <v>331</v>
      </c>
      <c r="F359" s="9" t="s">
        <v>246</v>
      </c>
      <c r="G359" s="9" t="s">
        <v>250</v>
      </c>
      <c r="H359" s="9" t="s">
        <v>205</v>
      </c>
      <c r="I359" s="9" t="s">
        <v>40</v>
      </c>
      <c r="K359" s="13">
        <v>1</v>
      </c>
      <c r="L359" s="13">
        <v>1</v>
      </c>
      <c r="Q359" s="9">
        <v>3900</v>
      </c>
      <c r="R359" s="9">
        <v>600</v>
      </c>
      <c r="S359" s="9">
        <v>3100</v>
      </c>
      <c r="T359" s="9">
        <v>4400</v>
      </c>
      <c r="W359" s="9">
        <v>3.5000000000000003E-2</v>
      </c>
      <c r="X359" s="9">
        <v>6.0000000000000001E-3</v>
      </c>
      <c r="Y359" s="9">
        <v>3.1E-2</v>
      </c>
      <c r="Z359" s="9">
        <v>3.9E-2</v>
      </c>
      <c r="AA359" s="9" t="s">
        <v>221</v>
      </c>
      <c r="AV359" s="9">
        <v>54</v>
      </c>
      <c r="AW359" s="9">
        <v>24</v>
      </c>
      <c r="AX359" s="9">
        <v>37</v>
      </c>
      <c r="AY359" s="9">
        <v>71</v>
      </c>
    </row>
    <row r="360" spans="1:124" s="9" customFormat="1" ht="12" x14ac:dyDescent="0.2">
      <c r="A360" s="9">
        <v>628</v>
      </c>
      <c r="B360" s="9">
        <v>90</v>
      </c>
      <c r="C360" s="9" t="s">
        <v>329</v>
      </c>
      <c r="D360" s="10" t="s">
        <v>327</v>
      </c>
      <c r="E360" s="9" t="s">
        <v>331</v>
      </c>
      <c r="F360" s="9" t="s">
        <v>246</v>
      </c>
      <c r="G360" s="9" t="s">
        <v>250</v>
      </c>
      <c r="H360" s="9" t="s">
        <v>258</v>
      </c>
      <c r="I360" s="9" t="s">
        <v>40</v>
      </c>
      <c r="K360" s="38">
        <v>1</v>
      </c>
      <c r="L360" s="38">
        <v>1</v>
      </c>
      <c r="N360" s="9" t="s">
        <v>361</v>
      </c>
      <c r="Q360" s="9">
        <v>6900</v>
      </c>
      <c r="R360" s="9">
        <v>100</v>
      </c>
      <c r="S360" s="9">
        <v>6800</v>
      </c>
      <c r="T360" s="9">
        <v>7000</v>
      </c>
      <c r="W360" s="9">
        <v>5.3999999999999999E-2</v>
      </c>
      <c r="X360" s="9">
        <v>8.9999999999999993E-3</v>
      </c>
      <c r="Y360" s="9">
        <v>5.2999999999999999E-2</v>
      </c>
      <c r="Z360" s="9">
        <v>5.6000000000000001E-2</v>
      </c>
      <c r="AA360" s="9" t="s">
        <v>221</v>
      </c>
      <c r="AV360" s="9">
        <v>92</v>
      </c>
      <c r="AW360" s="9">
        <v>17</v>
      </c>
      <c r="AX360" s="9">
        <v>80</v>
      </c>
      <c r="AY360" s="9">
        <v>104</v>
      </c>
    </row>
    <row r="361" spans="1:124" s="9" customFormat="1" ht="12" x14ac:dyDescent="0.2">
      <c r="A361" s="9">
        <v>629</v>
      </c>
      <c r="B361" s="9">
        <v>90</v>
      </c>
      <c r="C361" s="9" t="s">
        <v>329</v>
      </c>
      <c r="D361" s="10" t="s">
        <v>327</v>
      </c>
      <c r="E361" s="9" t="s">
        <v>331</v>
      </c>
      <c r="F361" s="9" t="s">
        <v>246</v>
      </c>
      <c r="G361" s="9" t="s">
        <v>250</v>
      </c>
      <c r="H361" s="9" t="s">
        <v>258</v>
      </c>
      <c r="I361" s="9" t="s">
        <v>40</v>
      </c>
      <c r="K361" s="38"/>
      <c r="L361" s="38"/>
      <c r="N361" s="9" t="s">
        <v>367</v>
      </c>
      <c r="Q361" s="9">
        <v>4500</v>
      </c>
      <c r="R361" s="9">
        <v>300</v>
      </c>
      <c r="S361" s="9">
        <v>4100</v>
      </c>
      <c r="T361" s="9">
        <v>5200</v>
      </c>
      <c r="W361" s="9">
        <v>5.0999999999999997E-2</v>
      </c>
      <c r="X361" s="9">
        <v>4.0000000000000001E-3</v>
      </c>
      <c r="Y361" s="9">
        <v>4.3999999999999997E-2</v>
      </c>
      <c r="Z361" s="9">
        <v>6.0999999999999999E-2</v>
      </c>
      <c r="AA361" s="9" t="s">
        <v>221</v>
      </c>
      <c r="AV361" s="9">
        <v>237</v>
      </c>
      <c r="AW361" s="9">
        <v>65</v>
      </c>
      <c r="AX361" s="9">
        <v>107</v>
      </c>
      <c r="AY361" s="9">
        <v>627</v>
      </c>
    </row>
    <row r="362" spans="1:124" s="9" customFormat="1" ht="12" x14ac:dyDescent="0.2">
      <c r="A362" s="9">
        <v>630</v>
      </c>
      <c r="B362" s="9">
        <v>91</v>
      </c>
      <c r="C362" s="9" t="s">
        <v>333</v>
      </c>
      <c r="D362" s="10" t="s">
        <v>332</v>
      </c>
      <c r="F362" s="9" t="s">
        <v>86</v>
      </c>
      <c r="G362" s="9" t="s">
        <v>251</v>
      </c>
      <c r="H362" s="9" t="s">
        <v>226</v>
      </c>
      <c r="I362" s="9" t="s">
        <v>225</v>
      </c>
      <c r="J362" s="9" t="s">
        <v>40</v>
      </c>
      <c r="K362" s="38">
        <v>1</v>
      </c>
      <c r="L362" s="38">
        <v>1</v>
      </c>
      <c r="N362" s="4"/>
      <c r="AC362" s="9">
        <v>61.67</v>
      </c>
      <c r="AI362" s="9">
        <v>50</v>
      </c>
      <c r="AV362" s="9">
        <v>380</v>
      </c>
      <c r="BC362" s="9">
        <v>20</v>
      </c>
      <c r="BI362" s="9">
        <v>110</v>
      </c>
      <c r="CG362" s="9">
        <v>330</v>
      </c>
      <c r="CY362" s="9">
        <v>42.1</v>
      </c>
    </row>
    <row r="363" spans="1:124" s="9" customFormat="1" ht="12" x14ac:dyDescent="0.2">
      <c r="A363" s="9">
        <v>631</v>
      </c>
      <c r="B363" s="9">
        <v>91</v>
      </c>
      <c r="C363" s="9" t="s">
        <v>333</v>
      </c>
      <c r="D363" s="10" t="s">
        <v>332</v>
      </c>
      <c r="F363" s="9" t="s">
        <v>86</v>
      </c>
      <c r="G363" s="9" t="s">
        <v>252</v>
      </c>
      <c r="H363" s="9" t="s">
        <v>226</v>
      </c>
      <c r="I363" s="9" t="s">
        <v>225</v>
      </c>
      <c r="J363" s="9" t="s">
        <v>40</v>
      </c>
      <c r="K363" s="38"/>
      <c r="L363" s="38"/>
      <c r="N363" s="4"/>
      <c r="AC363" s="9">
        <v>42.5</v>
      </c>
      <c r="AI363" s="9">
        <v>40</v>
      </c>
      <c r="AV363" s="9">
        <v>370</v>
      </c>
      <c r="BC363" s="9">
        <v>20.83</v>
      </c>
      <c r="BI363" s="9">
        <v>100</v>
      </c>
      <c r="CG363" s="9">
        <v>320</v>
      </c>
      <c r="CY363" s="9">
        <v>55.3</v>
      </c>
    </row>
    <row r="364" spans="1:124" s="9" customFormat="1" ht="12" x14ac:dyDescent="0.2">
      <c r="A364" s="9">
        <v>632</v>
      </c>
      <c r="B364" s="9">
        <v>91</v>
      </c>
      <c r="C364" s="9" t="s">
        <v>333</v>
      </c>
      <c r="D364" s="10" t="s">
        <v>332</v>
      </c>
      <c r="F364" s="9" t="s">
        <v>86</v>
      </c>
      <c r="G364" s="9" t="s">
        <v>253</v>
      </c>
      <c r="H364" s="9" t="s">
        <v>226</v>
      </c>
      <c r="I364" s="9" t="s">
        <v>225</v>
      </c>
      <c r="J364" s="9" t="s">
        <v>40</v>
      </c>
      <c r="K364" s="38"/>
      <c r="L364" s="38"/>
      <c r="N364" s="4"/>
      <c r="AC364" s="9">
        <v>53.33</v>
      </c>
      <c r="AI364" s="9">
        <v>30</v>
      </c>
      <c r="AV364" s="9">
        <v>390</v>
      </c>
      <c r="BC364" s="9">
        <v>14.17</v>
      </c>
      <c r="BI364" s="9">
        <v>110</v>
      </c>
      <c r="CG364" s="9">
        <v>300</v>
      </c>
      <c r="CY364" s="9">
        <v>56.5</v>
      </c>
    </row>
    <row r="365" spans="1:124" s="9" customFormat="1" x14ac:dyDescent="0.2">
      <c r="A365" s="9">
        <v>633</v>
      </c>
      <c r="B365" s="9">
        <v>91</v>
      </c>
      <c r="C365" s="9" t="s">
        <v>333</v>
      </c>
      <c r="D365" s="10" t="s">
        <v>332</v>
      </c>
      <c r="F365" s="9" t="s">
        <v>86</v>
      </c>
      <c r="G365" s="9" t="s">
        <v>254</v>
      </c>
      <c r="H365" s="9" t="s">
        <v>226</v>
      </c>
      <c r="I365" s="9" t="s">
        <v>225</v>
      </c>
      <c r="J365" s="9" t="s">
        <v>40</v>
      </c>
      <c r="K365" s="38"/>
      <c r="L365" s="38"/>
      <c r="N365" s="4"/>
      <c r="Z365" s="3"/>
      <c r="AC365" s="9">
        <v>70.83</v>
      </c>
      <c r="AI365" s="9">
        <v>40</v>
      </c>
      <c r="AV365" s="9">
        <v>340</v>
      </c>
      <c r="BC365" s="9">
        <v>20.83</v>
      </c>
      <c r="BI365" s="9">
        <v>110</v>
      </c>
      <c r="CG365" s="9">
        <v>340</v>
      </c>
      <c r="CY365" s="9">
        <v>42.3</v>
      </c>
    </row>
    <row r="366" spans="1:124" s="9" customFormat="1" ht="12" x14ac:dyDescent="0.2">
      <c r="A366" s="9">
        <v>634</v>
      </c>
      <c r="B366" s="9">
        <v>91</v>
      </c>
      <c r="C366" s="9" t="s">
        <v>333</v>
      </c>
      <c r="D366" s="10" t="s">
        <v>332</v>
      </c>
      <c r="F366" s="9" t="s">
        <v>86</v>
      </c>
      <c r="G366" s="9" t="s">
        <v>251</v>
      </c>
      <c r="H366" s="9" t="s">
        <v>226</v>
      </c>
      <c r="I366" s="9" t="s">
        <v>225</v>
      </c>
      <c r="J366" s="9" t="s">
        <v>40</v>
      </c>
      <c r="K366" s="38"/>
      <c r="L366" s="38">
        <v>1</v>
      </c>
      <c r="N366" s="4"/>
      <c r="AC366" s="9">
        <v>33.33</v>
      </c>
      <c r="AI366" s="9">
        <v>40</v>
      </c>
      <c r="AV366" s="9">
        <v>390</v>
      </c>
      <c r="BC366" s="9">
        <v>25.83</v>
      </c>
      <c r="BI366" s="9">
        <v>130</v>
      </c>
      <c r="CG366" s="9">
        <v>350</v>
      </c>
      <c r="CY366" s="9">
        <v>34.6</v>
      </c>
    </row>
    <row r="367" spans="1:124" s="9" customFormat="1" ht="12" x14ac:dyDescent="0.2">
      <c r="A367" s="9">
        <v>635</v>
      </c>
      <c r="B367" s="9">
        <v>91</v>
      </c>
      <c r="C367" s="9" t="s">
        <v>333</v>
      </c>
      <c r="D367" s="10" t="s">
        <v>332</v>
      </c>
      <c r="F367" s="9" t="s">
        <v>86</v>
      </c>
      <c r="G367" s="9" t="s">
        <v>252</v>
      </c>
      <c r="H367" s="9" t="s">
        <v>226</v>
      </c>
      <c r="I367" s="9" t="s">
        <v>225</v>
      </c>
      <c r="J367" s="9" t="s">
        <v>40</v>
      </c>
      <c r="K367" s="38"/>
      <c r="L367" s="38"/>
      <c r="N367" s="4"/>
      <c r="AC367" s="9">
        <v>48.33</v>
      </c>
      <c r="AI367" s="9">
        <v>40</v>
      </c>
      <c r="AV367" s="9">
        <v>410</v>
      </c>
      <c r="BC367" s="9">
        <v>19.170000000000002</v>
      </c>
      <c r="BI367" s="9">
        <v>110</v>
      </c>
      <c r="CG367" s="9">
        <v>310</v>
      </c>
      <c r="CY367" s="9">
        <v>48.7</v>
      </c>
    </row>
    <row r="368" spans="1:124" s="9" customFormat="1" x14ac:dyDescent="0.2">
      <c r="A368" s="9">
        <v>636</v>
      </c>
      <c r="B368" s="9">
        <v>91</v>
      </c>
      <c r="C368" s="9" t="s">
        <v>333</v>
      </c>
      <c r="D368" s="10" t="s">
        <v>332</v>
      </c>
      <c r="F368" s="9" t="s">
        <v>86</v>
      </c>
      <c r="G368" s="9" t="s">
        <v>253</v>
      </c>
      <c r="H368" s="9" t="s">
        <v>226</v>
      </c>
      <c r="I368" s="9" t="s">
        <v>225</v>
      </c>
      <c r="J368" s="9" t="s">
        <v>40</v>
      </c>
      <c r="K368" s="38"/>
      <c r="L368" s="38"/>
      <c r="N368" s="4"/>
      <c r="X368" s="3"/>
      <c r="AA368" s="3"/>
      <c r="AC368" s="9">
        <v>31.67</v>
      </c>
      <c r="AI368" s="9">
        <v>30</v>
      </c>
      <c r="AV368" s="9">
        <v>440</v>
      </c>
      <c r="BC368" s="9">
        <v>19.170000000000002</v>
      </c>
      <c r="BI368" s="9">
        <v>100</v>
      </c>
      <c r="CG368" s="9">
        <v>290</v>
      </c>
      <c r="CY368" s="9">
        <v>53.8</v>
      </c>
    </row>
    <row r="369" spans="1:103" s="9" customFormat="1" ht="12" x14ac:dyDescent="0.2">
      <c r="A369" s="9">
        <v>637</v>
      </c>
      <c r="B369" s="9">
        <v>91</v>
      </c>
      <c r="C369" s="9" t="s">
        <v>333</v>
      </c>
      <c r="D369" s="10" t="s">
        <v>332</v>
      </c>
      <c r="F369" s="9" t="s">
        <v>86</v>
      </c>
      <c r="G369" s="9" t="s">
        <v>254</v>
      </c>
      <c r="H369" s="9" t="s">
        <v>226</v>
      </c>
      <c r="I369" s="9" t="s">
        <v>225</v>
      </c>
      <c r="J369" s="9" t="s">
        <v>40</v>
      </c>
      <c r="K369" s="38"/>
      <c r="L369" s="38"/>
      <c r="N369" s="4"/>
      <c r="AC369" s="9">
        <v>43.33</v>
      </c>
      <c r="AI369" s="9">
        <v>30</v>
      </c>
      <c r="AV369" s="9">
        <v>370</v>
      </c>
      <c r="BC369" s="9">
        <v>22.5</v>
      </c>
      <c r="BI369" s="9">
        <v>120</v>
      </c>
      <c r="CG369" s="9">
        <v>330</v>
      </c>
      <c r="CY369" s="9">
        <v>39.1</v>
      </c>
    </row>
    <row r="370" spans="1:103" s="9" customFormat="1" x14ac:dyDescent="0.2">
      <c r="A370" s="9">
        <v>638</v>
      </c>
      <c r="B370" s="9">
        <v>92</v>
      </c>
      <c r="C370" s="9" t="s">
        <v>337</v>
      </c>
      <c r="D370" s="10" t="s">
        <v>335</v>
      </c>
      <c r="F370" s="9" t="s">
        <v>86</v>
      </c>
      <c r="G370" s="9" t="s">
        <v>227</v>
      </c>
      <c r="H370" s="9" t="s">
        <v>266</v>
      </c>
      <c r="I370" s="9" t="s">
        <v>40</v>
      </c>
      <c r="K370" s="38">
        <v>1</v>
      </c>
      <c r="L370" s="13">
        <v>1</v>
      </c>
      <c r="N370" s="9" t="s">
        <v>378</v>
      </c>
      <c r="P370" s="9" t="s">
        <v>377</v>
      </c>
      <c r="Y370" s="3"/>
      <c r="AV370" s="9">
        <v>313</v>
      </c>
      <c r="BC370" s="9">
        <v>10</v>
      </c>
      <c r="CG370" s="9">
        <v>178</v>
      </c>
      <c r="CK370" s="9" t="s">
        <v>228</v>
      </c>
    </row>
    <row r="371" spans="1:103" s="9" customFormat="1" ht="12" x14ac:dyDescent="0.2">
      <c r="A371" s="9">
        <v>639</v>
      </c>
      <c r="B371" s="9">
        <v>92</v>
      </c>
      <c r="C371" s="9" t="s">
        <v>337</v>
      </c>
      <c r="D371" s="10" t="s">
        <v>335</v>
      </c>
      <c r="F371" s="9" t="s">
        <v>86</v>
      </c>
      <c r="G371" s="9" t="s">
        <v>227</v>
      </c>
      <c r="H371" s="9" t="s">
        <v>266</v>
      </c>
      <c r="I371" s="9" t="s">
        <v>40</v>
      </c>
      <c r="K371" s="38"/>
      <c r="L371" s="13">
        <v>1</v>
      </c>
      <c r="AV371" s="9">
        <v>214</v>
      </c>
      <c r="BC371" s="9">
        <v>10</v>
      </c>
      <c r="CG371" s="9">
        <v>139</v>
      </c>
      <c r="CK371" s="9" t="s">
        <v>228</v>
      </c>
    </row>
    <row r="372" spans="1:103" s="9" customFormat="1" ht="12" x14ac:dyDescent="0.2">
      <c r="A372" s="9">
        <v>640</v>
      </c>
      <c r="B372" s="9">
        <v>92</v>
      </c>
      <c r="C372" s="9" t="s">
        <v>337</v>
      </c>
      <c r="D372" s="10" t="s">
        <v>335</v>
      </c>
      <c r="F372" s="9" t="s">
        <v>86</v>
      </c>
      <c r="G372" s="9" t="s">
        <v>227</v>
      </c>
      <c r="H372" s="9" t="s">
        <v>266</v>
      </c>
      <c r="I372" s="9" t="s">
        <v>40</v>
      </c>
      <c r="K372" s="38"/>
      <c r="L372" s="13">
        <v>1</v>
      </c>
      <c r="AV372" s="9">
        <v>216</v>
      </c>
      <c r="BC372" s="9">
        <v>20</v>
      </c>
      <c r="CG372" s="9">
        <v>219</v>
      </c>
      <c r="CK372" s="9" t="s">
        <v>228</v>
      </c>
    </row>
    <row r="373" spans="1:103" s="9" customFormat="1" ht="12" x14ac:dyDescent="0.2">
      <c r="A373" s="9">
        <v>641</v>
      </c>
      <c r="B373" s="9">
        <v>92</v>
      </c>
      <c r="C373" s="9" t="s">
        <v>337</v>
      </c>
      <c r="D373" s="10" t="s">
        <v>335</v>
      </c>
      <c r="F373" s="9" t="s">
        <v>86</v>
      </c>
      <c r="G373" s="9" t="s">
        <v>227</v>
      </c>
      <c r="H373" s="9" t="s">
        <v>266</v>
      </c>
      <c r="I373" s="9" t="s">
        <v>40</v>
      </c>
      <c r="K373" s="38"/>
      <c r="L373" s="13">
        <v>1</v>
      </c>
      <c r="AV373" s="9">
        <v>157</v>
      </c>
      <c r="BC373" s="9">
        <v>10</v>
      </c>
      <c r="CG373" s="9">
        <v>105</v>
      </c>
      <c r="CK373" s="9" t="s">
        <v>228</v>
      </c>
    </row>
    <row r="374" spans="1:103" s="9" customFormat="1" ht="12" x14ac:dyDescent="0.2">
      <c r="A374" s="9">
        <v>642</v>
      </c>
      <c r="B374" s="9">
        <v>92</v>
      </c>
      <c r="C374" s="9" t="s">
        <v>337</v>
      </c>
      <c r="D374" s="10" t="s">
        <v>335</v>
      </c>
      <c r="F374" s="9" t="s">
        <v>86</v>
      </c>
      <c r="G374" s="9" t="s">
        <v>227</v>
      </c>
      <c r="H374" s="9" t="s">
        <v>266</v>
      </c>
      <c r="I374" s="9" t="s">
        <v>40</v>
      </c>
      <c r="K374" s="38">
        <v>1</v>
      </c>
      <c r="L374" s="13">
        <v>1</v>
      </c>
      <c r="N374" s="9" t="s">
        <v>379</v>
      </c>
      <c r="P374" s="9" t="s">
        <v>377</v>
      </c>
      <c r="AV374" s="9">
        <v>133</v>
      </c>
      <c r="BC374" s="9">
        <v>10</v>
      </c>
      <c r="CG374" s="9">
        <v>23</v>
      </c>
      <c r="CK374" s="9" t="s">
        <v>228</v>
      </c>
    </row>
    <row r="375" spans="1:103" s="9" customFormat="1" ht="12" x14ac:dyDescent="0.2">
      <c r="A375" s="9">
        <v>643</v>
      </c>
      <c r="B375" s="9">
        <v>92</v>
      </c>
      <c r="C375" s="9" t="s">
        <v>337</v>
      </c>
      <c r="D375" s="10" t="s">
        <v>335</v>
      </c>
      <c r="F375" s="9" t="s">
        <v>86</v>
      </c>
      <c r="G375" s="9" t="s">
        <v>227</v>
      </c>
      <c r="H375" s="9" t="s">
        <v>266</v>
      </c>
      <c r="I375" s="9" t="s">
        <v>40</v>
      </c>
      <c r="K375" s="38"/>
      <c r="L375" s="13">
        <v>1</v>
      </c>
      <c r="AV375" s="9">
        <v>193</v>
      </c>
      <c r="BC375" s="9">
        <v>10</v>
      </c>
      <c r="CG375" s="9">
        <v>81</v>
      </c>
      <c r="CK375" s="9" t="s">
        <v>228</v>
      </c>
    </row>
    <row r="376" spans="1:103" s="9" customFormat="1" ht="12" x14ac:dyDescent="0.2">
      <c r="A376" s="9">
        <v>644</v>
      </c>
      <c r="B376" s="9">
        <v>92</v>
      </c>
      <c r="C376" s="9" t="s">
        <v>337</v>
      </c>
      <c r="D376" s="10" t="s">
        <v>335</v>
      </c>
      <c r="F376" s="9" t="s">
        <v>86</v>
      </c>
      <c r="G376" s="9" t="s">
        <v>227</v>
      </c>
      <c r="H376" s="9" t="s">
        <v>266</v>
      </c>
      <c r="I376" s="9" t="s">
        <v>40</v>
      </c>
      <c r="K376" s="38"/>
      <c r="L376" s="13">
        <v>1</v>
      </c>
      <c r="AV376" s="9">
        <v>169</v>
      </c>
      <c r="BC376" s="9">
        <v>10</v>
      </c>
      <c r="CG376" s="9">
        <v>49</v>
      </c>
      <c r="CK376" s="9" t="s">
        <v>228</v>
      </c>
    </row>
    <row r="377" spans="1:103" s="9" customFormat="1" ht="12" x14ac:dyDescent="0.2">
      <c r="A377" s="9">
        <v>645</v>
      </c>
      <c r="B377" s="9">
        <v>92</v>
      </c>
      <c r="C377" s="9" t="s">
        <v>337</v>
      </c>
      <c r="D377" s="10" t="s">
        <v>335</v>
      </c>
      <c r="F377" s="9" t="s">
        <v>86</v>
      </c>
      <c r="G377" s="9" t="s">
        <v>227</v>
      </c>
      <c r="H377" s="9" t="s">
        <v>266</v>
      </c>
      <c r="I377" s="9" t="s">
        <v>40</v>
      </c>
      <c r="K377" s="38"/>
      <c r="L377" s="13">
        <v>1</v>
      </c>
      <c r="AV377" s="9">
        <v>115</v>
      </c>
      <c r="BC377" s="9">
        <v>10</v>
      </c>
      <c r="CG377" s="9">
        <v>30</v>
      </c>
      <c r="CK377" s="9" t="s">
        <v>228</v>
      </c>
    </row>
    <row r="378" spans="1:103" s="9" customFormat="1" ht="12" x14ac:dyDescent="0.2">
      <c r="A378" s="9">
        <v>646</v>
      </c>
      <c r="B378" s="9">
        <v>92</v>
      </c>
      <c r="C378" s="9" t="s">
        <v>337</v>
      </c>
      <c r="D378" s="10" t="s">
        <v>335</v>
      </c>
      <c r="F378" s="9" t="s">
        <v>86</v>
      </c>
      <c r="G378" s="9" t="s">
        <v>227</v>
      </c>
      <c r="H378" s="9" t="s">
        <v>266</v>
      </c>
      <c r="I378" s="9" t="s">
        <v>40</v>
      </c>
      <c r="K378" s="38">
        <v>1</v>
      </c>
      <c r="L378" s="13">
        <v>1</v>
      </c>
      <c r="N378" s="9" t="s">
        <v>380</v>
      </c>
      <c r="P378" s="9" t="s">
        <v>377</v>
      </c>
      <c r="AV378" s="9">
        <v>112</v>
      </c>
      <c r="CG378" s="9">
        <v>90</v>
      </c>
      <c r="CK378" s="9" t="s">
        <v>228</v>
      </c>
    </row>
    <row r="379" spans="1:103" s="9" customFormat="1" ht="12" x14ac:dyDescent="0.2">
      <c r="A379" s="9">
        <v>647</v>
      </c>
      <c r="B379" s="9">
        <v>92</v>
      </c>
      <c r="C379" s="9" t="s">
        <v>337</v>
      </c>
      <c r="D379" s="10" t="s">
        <v>335</v>
      </c>
      <c r="F379" s="9" t="s">
        <v>86</v>
      </c>
      <c r="G379" s="9" t="s">
        <v>227</v>
      </c>
      <c r="H379" s="9" t="s">
        <v>266</v>
      </c>
      <c r="I379" s="9" t="s">
        <v>40</v>
      </c>
      <c r="K379" s="38"/>
      <c r="L379" s="13">
        <v>1</v>
      </c>
      <c r="AV379" s="9">
        <v>142</v>
      </c>
      <c r="CG379" s="9">
        <v>141</v>
      </c>
      <c r="CK379" s="9" t="s">
        <v>228</v>
      </c>
    </row>
    <row r="380" spans="1:103" s="9" customFormat="1" ht="12" x14ac:dyDescent="0.2">
      <c r="A380" s="9">
        <v>648</v>
      </c>
      <c r="B380" s="9">
        <v>92</v>
      </c>
      <c r="C380" s="9" t="s">
        <v>337</v>
      </c>
      <c r="D380" s="10" t="s">
        <v>335</v>
      </c>
      <c r="F380" s="9" t="s">
        <v>86</v>
      </c>
      <c r="G380" s="9" t="s">
        <v>227</v>
      </c>
      <c r="H380" s="9" t="s">
        <v>266</v>
      </c>
      <c r="I380" s="9" t="s">
        <v>40</v>
      </c>
      <c r="K380" s="38"/>
      <c r="L380" s="13">
        <v>1</v>
      </c>
      <c r="AV380" s="9">
        <v>50</v>
      </c>
      <c r="CG380" s="9">
        <v>34</v>
      </c>
      <c r="CK380" s="9" t="s">
        <v>228</v>
      </c>
    </row>
    <row r="381" spans="1:103" s="9" customFormat="1" ht="12" x14ac:dyDescent="0.2">
      <c r="A381" s="9">
        <v>649</v>
      </c>
      <c r="B381" s="9">
        <v>92</v>
      </c>
      <c r="C381" s="9" t="s">
        <v>337</v>
      </c>
      <c r="D381" s="10" t="s">
        <v>335</v>
      </c>
      <c r="F381" s="9" t="s">
        <v>86</v>
      </c>
      <c r="G381" s="9" t="s">
        <v>227</v>
      </c>
      <c r="H381" s="9" t="s">
        <v>266</v>
      </c>
      <c r="I381" s="9" t="s">
        <v>40</v>
      </c>
      <c r="K381" s="38"/>
      <c r="L381" s="13">
        <v>1</v>
      </c>
      <c r="AV381" s="9">
        <v>66</v>
      </c>
      <c r="CG381" s="9">
        <v>65</v>
      </c>
      <c r="CK381" s="9" t="s">
        <v>228</v>
      </c>
    </row>
    <row r="382" spans="1:103" s="9" customFormat="1" ht="12" x14ac:dyDescent="0.2">
      <c r="A382" s="9">
        <v>650</v>
      </c>
      <c r="B382" s="9">
        <v>92</v>
      </c>
      <c r="C382" s="9" t="s">
        <v>337</v>
      </c>
      <c r="D382" s="10" t="s">
        <v>335</v>
      </c>
      <c r="F382" s="9" t="s">
        <v>86</v>
      </c>
      <c r="G382" s="9" t="s">
        <v>227</v>
      </c>
      <c r="H382" s="9" t="s">
        <v>266</v>
      </c>
      <c r="I382" s="9" t="s">
        <v>40</v>
      </c>
      <c r="K382" s="38">
        <v>1</v>
      </c>
      <c r="L382" s="13">
        <v>1</v>
      </c>
      <c r="N382" s="9" t="s">
        <v>365</v>
      </c>
      <c r="P382" s="9" t="s">
        <v>377</v>
      </c>
      <c r="AV382" s="9">
        <v>126</v>
      </c>
      <c r="BC382" s="9">
        <v>10</v>
      </c>
      <c r="CG382" s="9">
        <v>61</v>
      </c>
      <c r="CK382" s="9" t="s">
        <v>228</v>
      </c>
    </row>
    <row r="383" spans="1:103" s="9" customFormat="1" ht="12" x14ac:dyDescent="0.2">
      <c r="A383" s="9">
        <v>651</v>
      </c>
      <c r="B383" s="9">
        <v>92</v>
      </c>
      <c r="C383" s="9" t="s">
        <v>337</v>
      </c>
      <c r="D383" s="10" t="s">
        <v>335</v>
      </c>
      <c r="F383" s="9" t="s">
        <v>86</v>
      </c>
      <c r="G383" s="9" t="s">
        <v>227</v>
      </c>
      <c r="H383" s="9" t="s">
        <v>266</v>
      </c>
      <c r="I383" s="9" t="s">
        <v>40</v>
      </c>
      <c r="K383" s="38"/>
      <c r="L383" s="13">
        <v>1</v>
      </c>
      <c r="AV383" s="9">
        <v>126</v>
      </c>
      <c r="BC383" s="9">
        <v>10</v>
      </c>
      <c r="CG383" s="9">
        <v>77</v>
      </c>
      <c r="CK383" s="9" t="s">
        <v>228</v>
      </c>
    </row>
    <row r="384" spans="1:103" s="9" customFormat="1" ht="12" x14ac:dyDescent="0.2">
      <c r="A384" s="9">
        <v>652</v>
      </c>
      <c r="B384" s="9">
        <v>92</v>
      </c>
      <c r="C384" s="9" t="s">
        <v>337</v>
      </c>
      <c r="D384" s="10" t="s">
        <v>335</v>
      </c>
      <c r="F384" s="9" t="s">
        <v>86</v>
      </c>
      <c r="G384" s="9" t="s">
        <v>227</v>
      </c>
      <c r="H384" s="9" t="s">
        <v>266</v>
      </c>
      <c r="I384" s="9" t="s">
        <v>40</v>
      </c>
      <c r="K384" s="38">
        <v>1</v>
      </c>
      <c r="L384" s="13">
        <v>1</v>
      </c>
      <c r="N384" s="9" t="s">
        <v>366</v>
      </c>
      <c r="P384" s="9" t="s">
        <v>377</v>
      </c>
      <c r="AV384" s="9">
        <v>327</v>
      </c>
      <c r="BC384" s="9">
        <v>10</v>
      </c>
      <c r="CG384" s="9">
        <v>371</v>
      </c>
      <c r="CK384" s="9" t="s">
        <v>228</v>
      </c>
    </row>
    <row r="385" spans="1:106" s="9" customFormat="1" ht="12" x14ac:dyDescent="0.2">
      <c r="A385" s="9">
        <v>653</v>
      </c>
      <c r="B385" s="9">
        <v>92</v>
      </c>
      <c r="C385" s="9" t="s">
        <v>337</v>
      </c>
      <c r="D385" s="10" t="s">
        <v>335</v>
      </c>
      <c r="F385" s="9" t="s">
        <v>86</v>
      </c>
      <c r="G385" s="9" t="s">
        <v>227</v>
      </c>
      <c r="H385" s="9" t="s">
        <v>266</v>
      </c>
      <c r="I385" s="9" t="s">
        <v>40</v>
      </c>
      <c r="K385" s="38"/>
      <c r="L385" s="13">
        <v>1</v>
      </c>
      <c r="AV385" s="9">
        <v>294</v>
      </c>
      <c r="BC385" s="9">
        <v>10</v>
      </c>
      <c r="CG385" s="9">
        <v>285</v>
      </c>
      <c r="CK385" s="9" t="s">
        <v>228</v>
      </c>
    </row>
    <row r="386" spans="1:106" s="9" customFormat="1" ht="12" x14ac:dyDescent="0.2">
      <c r="A386" s="9">
        <v>654</v>
      </c>
      <c r="B386" s="9">
        <v>92</v>
      </c>
      <c r="C386" s="9" t="s">
        <v>337</v>
      </c>
      <c r="D386" s="10" t="s">
        <v>335</v>
      </c>
      <c r="F386" s="9" t="s">
        <v>86</v>
      </c>
      <c r="G386" s="9" t="s">
        <v>227</v>
      </c>
      <c r="H386" s="9" t="s">
        <v>266</v>
      </c>
      <c r="I386" s="9" t="s">
        <v>40</v>
      </c>
      <c r="K386" s="38"/>
      <c r="L386" s="13">
        <v>1</v>
      </c>
      <c r="AV386" s="9">
        <v>214</v>
      </c>
      <c r="BC386" s="9">
        <v>10</v>
      </c>
      <c r="CG386" s="9">
        <v>218</v>
      </c>
      <c r="CK386" s="9" t="s">
        <v>228</v>
      </c>
    </row>
    <row r="387" spans="1:106" s="9" customFormat="1" ht="12" x14ac:dyDescent="0.2">
      <c r="A387" s="9">
        <v>655</v>
      </c>
      <c r="B387" s="9">
        <v>92</v>
      </c>
      <c r="C387" s="9" t="s">
        <v>337</v>
      </c>
      <c r="D387" s="10" t="s">
        <v>335</v>
      </c>
      <c r="F387" s="9" t="s">
        <v>86</v>
      </c>
      <c r="G387" s="9" t="s">
        <v>227</v>
      </c>
      <c r="H387" s="9" t="s">
        <v>266</v>
      </c>
      <c r="I387" s="9" t="s">
        <v>40</v>
      </c>
      <c r="K387" s="38"/>
      <c r="L387" s="13">
        <v>1</v>
      </c>
      <c r="AV387" s="9">
        <v>228</v>
      </c>
      <c r="BC387" s="9">
        <v>10</v>
      </c>
      <c r="CG387" s="9">
        <v>1068</v>
      </c>
      <c r="CK387" s="9" t="s">
        <v>228</v>
      </c>
    </row>
    <row r="388" spans="1:106" s="9" customFormat="1" ht="12" x14ac:dyDescent="0.2">
      <c r="A388" s="9">
        <v>656</v>
      </c>
      <c r="B388" s="9">
        <v>92</v>
      </c>
      <c r="C388" s="9" t="s">
        <v>337</v>
      </c>
      <c r="D388" s="10" t="s">
        <v>335</v>
      </c>
      <c r="F388" s="9" t="s">
        <v>86</v>
      </c>
      <c r="G388" s="9" t="s">
        <v>227</v>
      </c>
      <c r="H388" s="9" t="s">
        <v>266</v>
      </c>
      <c r="I388" s="9" t="s">
        <v>40</v>
      </c>
      <c r="K388" s="38">
        <v>1</v>
      </c>
      <c r="L388" s="13">
        <v>1</v>
      </c>
      <c r="N388" s="9" t="s">
        <v>381</v>
      </c>
      <c r="P388" s="9" t="s">
        <v>377</v>
      </c>
      <c r="AV388" s="9">
        <v>234</v>
      </c>
      <c r="BC388" s="9">
        <v>20</v>
      </c>
      <c r="CG388" s="9">
        <v>73</v>
      </c>
      <c r="CK388" s="9" t="s">
        <v>228</v>
      </c>
    </row>
    <row r="389" spans="1:106" s="9" customFormat="1" ht="12" x14ac:dyDescent="0.2">
      <c r="A389" s="9">
        <v>657</v>
      </c>
      <c r="B389" s="9">
        <v>92</v>
      </c>
      <c r="C389" s="9" t="s">
        <v>337</v>
      </c>
      <c r="D389" s="10" t="s">
        <v>335</v>
      </c>
      <c r="F389" s="9" t="s">
        <v>86</v>
      </c>
      <c r="G389" s="9" t="s">
        <v>227</v>
      </c>
      <c r="H389" s="9" t="s">
        <v>266</v>
      </c>
      <c r="I389" s="9" t="s">
        <v>40</v>
      </c>
      <c r="K389" s="38"/>
      <c r="L389" s="13">
        <v>1</v>
      </c>
      <c r="AV389" s="9">
        <v>206</v>
      </c>
      <c r="BC389" s="9">
        <v>10</v>
      </c>
      <c r="CG389" s="9">
        <v>54</v>
      </c>
      <c r="CK389" s="9" t="s">
        <v>228</v>
      </c>
    </row>
    <row r="390" spans="1:106" s="9" customFormat="1" ht="12" x14ac:dyDescent="0.2">
      <c r="A390" s="9">
        <v>658</v>
      </c>
      <c r="B390" s="9">
        <v>92</v>
      </c>
      <c r="C390" s="9" t="s">
        <v>337</v>
      </c>
      <c r="D390" s="10" t="s">
        <v>334</v>
      </c>
      <c r="F390" s="9" t="s">
        <v>86</v>
      </c>
      <c r="G390" s="9" t="s">
        <v>227</v>
      </c>
      <c r="H390" s="9" t="s">
        <v>266</v>
      </c>
      <c r="I390" s="9" t="s">
        <v>40</v>
      </c>
      <c r="K390" s="38"/>
      <c r="L390" s="13">
        <v>1</v>
      </c>
      <c r="AV390" s="9">
        <v>134</v>
      </c>
      <c r="BC390" s="9">
        <v>10</v>
      </c>
      <c r="CG390" s="9">
        <v>32</v>
      </c>
      <c r="CK390" s="9" t="s">
        <v>228</v>
      </c>
    </row>
    <row r="391" spans="1:106" s="9" customFormat="1" ht="12" x14ac:dyDescent="0.2">
      <c r="A391" s="9">
        <v>659</v>
      </c>
      <c r="B391" s="9">
        <v>92</v>
      </c>
      <c r="C391" s="9" t="s">
        <v>337</v>
      </c>
      <c r="D391" s="10" t="s">
        <v>334</v>
      </c>
      <c r="F391" s="9" t="s">
        <v>86</v>
      </c>
      <c r="G391" s="9" t="s">
        <v>227</v>
      </c>
      <c r="H391" s="9" t="s">
        <v>266</v>
      </c>
      <c r="I391" s="9" t="s">
        <v>40</v>
      </c>
      <c r="K391" s="38"/>
      <c r="L391" s="13">
        <v>1</v>
      </c>
      <c r="AV391" s="9">
        <v>108</v>
      </c>
      <c r="BC391" s="9">
        <v>10</v>
      </c>
      <c r="CG391" s="9">
        <v>68</v>
      </c>
      <c r="CK391" s="9" t="s">
        <v>228</v>
      </c>
    </row>
    <row r="392" spans="1:106" s="9" customFormat="1" ht="12" x14ac:dyDescent="0.2">
      <c r="A392" s="9">
        <v>660</v>
      </c>
      <c r="B392" s="9">
        <v>92</v>
      </c>
      <c r="C392" s="9" t="s">
        <v>336</v>
      </c>
      <c r="D392" s="10" t="s">
        <v>334</v>
      </c>
      <c r="F392" s="9" t="s">
        <v>86</v>
      </c>
      <c r="G392" s="9" t="s">
        <v>227</v>
      </c>
      <c r="H392" s="9" t="s">
        <v>266</v>
      </c>
      <c r="I392" s="9" t="s">
        <v>40</v>
      </c>
      <c r="K392" s="38">
        <v>1</v>
      </c>
      <c r="L392" s="13">
        <v>1</v>
      </c>
      <c r="N392" s="9" t="s">
        <v>382</v>
      </c>
      <c r="P392" s="9" t="s">
        <v>377</v>
      </c>
      <c r="AV392" s="9">
        <v>480</v>
      </c>
      <c r="BC392" s="9">
        <v>10</v>
      </c>
      <c r="CG392" s="9">
        <v>199</v>
      </c>
      <c r="CK392" s="9" t="s">
        <v>228</v>
      </c>
    </row>
    <row r="393" spans="1:106" s="9" customFormat="1" ht="12" x14ac:dyDescent="0.2">
      <c r="A393" s="9">
        <v>661</v>
      </c>
      <c r="B393" s="9">
        <v>92</v>
      </c>
      <c r="C393" s="9" t="s">
        <v>336</v>
      </c>
      <c r="D393" s="10" t="s">
        <v>334</v>
      </c>
      <c r="F393" s="9" t="s">
        <v>86</v>
      </c>
      <c r="G393" s="9" t="s">
        <v>227</v>
      </c>
      <c r="H393" s="9" t="s">
        <v>266</v>
      </c>
      <c r="I393" s="9" t="s">
        <v>40</v>
      </c>
      <c r="K393" s="38"/>
      <c r="L393" s="13">
        <v>1</v>
      </c>
      <c r="AV393" s="9">
        <v>793</v>
      </c>
      <c r="BC393" s="9">
        <v>10</v>
      </c>
      <c r="CG393" s="9">
        <v>169</v>
      </c>
      <c r="CK393" s="9" t="s">
        <v>228</v>
      </c>
    </row>
    <row r="394" spans="1:106" s="9" customFormat="1" ht="12" x14ac:dyDescent="0.2">
      <c r="A394" s="9">
        <v>662</v>
      </c>
      <c r="B394" s="9">
        <v>92</v>
      </c>
      <c r="C394" s="9" t="s">
        <v>336</v>
      </c>
      <c r="D394" s="10" t="s">
        <v>334</v>
      </c>
      <c r="F394" s="9" t="s">
        <v>86</v>
      </c>
      <c r="G394" s="9" t="s">
        <v>227</v>
      </c>
      <c r="H394" s="9" t="s">
        <v>266</v>
      </c>
      <c r="I394" s="9" t="s">
        <v>40</v>
      </c>
      <c r="K394" s="38"/>
      <c r="L394" s="13">
        <v>1</v>
      </c>
      <c r="AV394" s="9">
        <v>669</v>
      </c>
      <c r="BC394" s="9">
        <v>10</v>
      </c>
      <c r="CG394" s="9">
        <v>164</v>
      </c>
      <c r="CK394" s="9" t="s">
        <v>228</v>
      </c>
    </row>
    <row r="395" spans="1:106" s="9" customFormat="1" ht="12" x14ac:dyDescent="0.2">
      <c r="A395" s="9">
        <v>663</v>
      </c>
      <c r="B395" s="9">
        <v>92</v>
      </c>
      <c r="C395" s="9" t="s">
        <v>336</v>
      </c>
      <c r="D395" s="10" t="s">
        <v>334</v>
      </c>
      <c r="F395" s="9" t="s">
        <v>86</v>
      </c>
      <c r="G395" s="9" t="s">
        <v>227</v>
      </c>
      <c r="H395" s="9" t="s">
        <v>266</v>
      </c>
      <c r="I395" s="9" t="s">
        <v>40</v>
      </c>
      <c r="K395" s="38"/>
      <c r="L395" s="13">
        <v>1</v>
      </c>
      <c r="AV395" s="9">
        <v>618</v>
      </c>
      <c r="BC395" s="9">
        <v>10</v>
      </c>
      <c r="CG395" s="9">
        <v>137</v>
      </c>
      <c r="CK395" s="9" t="s">
        <v>228</v>
      </c>
    </row>
    <row r="396" spans="1:106" s="9" customFormat="1" ht="12" x14ac:dyDescent="0.2">
      <c r="A396" s="9">
        <v>664</v>
      </c>
      <c r="B396" s="9">
        <v>92</v>
      </c>
      <c r="C396" s="9" t="s">
        <v>336</v>
      </c>
      <c r="D396" s="10" t="s">
        <v>335</v>
      </c>
      <c r="F396" s="9" t="s">
        <v>86</v>
      </c>
      <c r="G396" s="9" t="s">
        <v>229</v>
      </c>
      <c r="H396" s="9" t="s">
        <v>265</v>
      </c>
      <c r="I396" s="9" t="s">
        <v>40</v>
      </c>
      <c r="K396" s="13"/>
      <c r="L396" s="13">
        <v>6</v>
      </c>
      <c r="CY396" s="9">
        <v>81.400000000000006</v>
      </c>
      <c r="CZ396" s="9">
        <v>50.51</v>
      </c>
      <c r="DA396" s="9">
        <v>29.6</v>
      </c>
      <c r="DB396" s="9">
        <v>162.80000000000001</v>
      </c>
    </row>
    <row r="397" spans="1:106" s="9" customFormat="1" ht="12" x14ac:dyDescent="0.2">
      <c r="A397" s="9">
        <v>665</v>
      </c>
      <c r="B397" s="9">
        <v>92</v>
      </c>
      <c r="C397" s="9" t="s">
        <v>336</v>
      </c>
      <c r="D397" s="10" t="s">
        <v>334</v>
      </c>
      <c r="F397" s="9" t="s">
        <v>86</v>
      </c>
      <c r="G397" s="9" t="s">
        <v>229</v>
      </c>
      <c r="H397" s="9" t="s">
        <v>257</v>
      </c>
      <c r="I397" s="9" t="s">
        <v>40</v>
      </c>
      <c r="K397" s="13"/>
      <c r="L397" s="13">
        <v>8</v>
      </c>
      <c r="CY397" s="9">
        <v>93.89</v>
      </c>
      <c r="CZ397" s="9">
        <v>65.400000000000006</v>
      </c>
      <c r="DA397" s="9">
        <v>18.5</v>
      </c>
      <c r="DB397" s="9">
        <v>218.3</v>
      </c>
    </row>
    <row r="398" spans="1:106" s="9" customFormat="1" ht="12" x14ac:dyDescent="0.2">
      <c r="A398" s="9">
        <v>666</v>
      </c>
      <c r="B398" s="9">
        <v>92</v>
      </c>
      <c r="C398" s="9" t="s">
        <v>336</v>
      </c>
      <c r="D398" s="10" t="s">
        <v>334</v>
      </c>
      <c r="F398" s="9" t="s">
        <v>86</v>
      </c>
      <c r="G398" s="9" t="s">
        <v>229</v>
      </c>
      <c r="H398" s="9" t="s">
        <v>263</v>
      </c>
      <c r="I398" s="9" t="s">
        <v>40</v>
      </c>
      <c r="K398" s="13"/>
      <c r="L398" s="13">
        <v>7</v>
      </c>
      <c r="CY398" s="9">
        <v>50.74</v>
      </c>
      <c r="CZ398" s="9">
        <v>34.020000000000003</v>
      </c>
      <c r="DA398" s="9">
        <v>18.5</v>
      </c>
      <c r="DB398" s="9">
        <v>111</v>
      </c>
    </row>
    <row r="399" spans="1:106" s="9" customFormat="1" ht="12" x14ac:dyDescent="0.2">
      <c r="A399" s="9">
        <v>667</v>
      </c>
      <c r="B399" s="9">
        <v>92</v>
      </c>
      <c r="C399" s="9" t="s">
        <v>336</v>
      </c>
      <c r="D399" s="10" t="s">
        <v>334</v>
      </c>
      <c r="F399" s="9" t="s">
        <v>86</v>
      </c>
      <c r="G399" s="9" t="s">
        <v>229</v>
      </c>
      <c r="H399" s="9" t="s">
        <v>264</v>
      </c>
      <c r="I399" s="9" t="s">
        <v>40</v>
      </c>
      <c r="K399" s="13"/>
      <c r="L399" s="13">
        <v>9</v>
      </c>
      <c r="CY399" s="9">
        <v>25.08</v>
      </c>
      <c r="CZ399" s="9">
        <v>15.71</v>
      </c>
      <c r="DA399" s="9">
        <v>11.1</v>
      </c>
      <c r="DB399" s="9">
        <v>44.4</v>
      </c>
    </row>
    <row r="400" spans="1:106" s="9" customFormat="1" ht="12" x14ac:dyDescent="0.2">
      <c r="A400" s="9">
        <v>668</v>
      </c>
      <c r="B400" s="9">
        <v>93</v>
      </c>
      <c r="C400" s="9" t="s">
        <v>339</v>
      </c>
      <c r="D400" s="10" t="s">
        <v>338</v>
      </c>
      <c r="F400" s="9" t="s">
        <v>244</v>
      </c>
      <c r="G400" s="9" t="s">
        <v>247</v>
      </c>
      <c r="H400" s="9" t="s">
        <v>260</v>
      </c>
      <c r="I400" s="9" t="s">
        <v>231</v>
      </c>
      <c r="J400" s="9" t="s">
        <v>40</v>
      </c>
      <c r="K400" s="38">
        <v>1</v>
      </c>
      <c r="L400" s="13">
        <v>7</v>
      </c>
      <c r="N400" s="9" t="s">
        <v>369</v>
      </c>
      <c r="P400" s="9" t="s">
        <v>376</v>
      </c>
      <c r="W400" s="9">
        <v>981</v>
      </c>
      <c r="Y400" s="9">
        <v>404</v>
      </c>
      <c r="Z400" s="9">
        <v>2335</v>
      </c>
    </row>
    <row r="401" spans="1:89" s="9" customFormat="1" ht="12" x14ac:dyDescent="0.2">
      <c r="A401" s="9">
        <v>669</v>
      </c>
      <c r="B401" s="9">
        <v>93</v>
      </c>
      <c r="C401" s="9" t="s">
        <v>339</v>
      </c>
      <c r="D401" s="10" t="s">
        <v>338</v>
      </c>
      <c r="F401" s="9" t="s">
        <v>244</v>
      </c>
      <c r="G401" s="9" t="s">
        <v>248</v>
      </c>
      <c r="H401" s="9" t="s">
        <v>260</v>
      </c>
      <c r="I401" s="9" t="s">
        <v>231</v>
      </c>
      <c r="J401" s="9" t="s">
        <v>40</v>
      </c>
      <c r="K401" s="38"/>
      <c r="L401" s="13">
        <v>4</v>
      </c>
      <c r="N401" s="9" t="s">
        <v>369</v>
      </c>
      <c r="W401" s="9">
        <v>1488</v>
      </c>
      <c r="Y401" s="9">
        <v>804</v>
      </c>
      <c r="Z401" s="9">
        <v>2842</v>
      </c>
    </row>
    <row r="402" spans="1:89" s="9" customFormat="1" ht="12" x14ac:dyDescent="0.2">
      <c r="A402" s="9">
        <v>670</v>
      </c>
      <c r="B402" s="9">
        <v>93</v>
      </c>
      <c r="C402" s="9" t="s">
        <v>339</v>
      </c>
      <c r="D402" s="10" t="s">
        <v>338</v>
      </c>
      <c r="F402" s="9" t="s">
        <v>244</v>
      </c>
      <c r="G402" s="9" t="s">
        <v>248</v>
      </c>
      <c r="H402" s="9" t="s">
        <v>260</v>
      </c>
      <c r="I402" s="9" t="s">
        <v>231</v>
      </c>
      <c r="J402" s="9" t="s">
        <v>40</v>
      </c>
      <c r="K402" s="38"/>
      <c r="L402" s="13">
        <v>9</v>
      </c>
      <c r="N402" s="9" t="s">
        <v>369</v>
      </c>
      <c r="W402" s="9">
        <v>1642</v>
      </c>
      <c r="Y402" s="9">
        <v>509</v>
      </c>
      <c r="Z402" s="9">
        <v>2998</v>
      </c>
    </row>
    <row r="403" spans="1:89" s="9" customFormat="1" ht="12" x14ac:dyDescent="0.2">
      <c r="A403" s="9">
        <v>671</v>
      </c>
      <c r="B403" s="9">
        <v>93</v>
      </c>
      <c r="C403" s="9" t="s">
        <v>339</v>
      </c>
      <c r="D403" s="10" t="s">
        <v>338</v>
      </c>
      <c r="F403" s="9" t="s">
        <v>244</v>
      </c>
      <c r="G403" s="9" t="s">
        <v>248</v>
      </c>
      <c r="H403" s="9" t="s">
        <v>260</v>
      </c>
      <c r="I403" s="9" t="s">
        <v>231</v>
      </c>
      <c r="J403" s="9" t="s">
        <v>40</v>
      </c>
      <c r="K403" s="38"/>
      <c r="L403" s="13">
        <v>6</v>
      </c>
      <c r="N403" s="9" t="s">
        <v>369</v>
      </c>
      <c r="W403" s="9">
        <v>2407</v>
      </c>
      <c r="Y403" s="9">
        <v>1004</v>
      </c>
      <c r="Z403" s="9">
        <v>4888</v>
      </c>
    </row>
    <row r="404" spans="1:89" s="9" customFormat="1" ht="12" x14ac:dyDescent="0.2">
      <c r="A404" s="9">
        <v>672</v>
      </c>
      <c r="B404" s="9">
        <v>93</v>
      </c>
      <c r="C404" s="9" t="s">
        <v>339</v>
      </c>
      <c r="D404" s="10" t="s">
        <v>338</v>
      </c>
      <c r="F404" s="9" t="s">
        <v>244</v>
      </c>
      <c r="G404" s="9" t="s">
        <v>248</v>
      </c>
      <c r="H404" s="9" t="s">
        <v>260</v>
      </c>
      <c r="I404" s="9" t="s">
        <v>231</v>
      </c>
      <c r="J404" s="9" t="s">
        <v>40</v>
      </c>
      <c r="K404" s="38"/>
      <c r="L404" s="13">
        <v>5</v>
      </c>
      <c r="N404" s="9" t="s">
        <v>369</v>
      </c>
      <c r="W404" s="9">
        <v>1816</v>
      </c>
      <c r="Y404" s="9">
        <v>879</v>
      </c>
      <c r="Z404" s="9">
        <v>2906</v>
      </c>
    </row>
    <row r="405" spans="1:89" s="9" customFormat="1" ht="16.5" customHeight="1" x14ac:dyDescent="0.2">
      <c r="A405" s="9">
        <v>673</v>
      </c>
      <c r="B405" s="9">
        <v>93</v>
      </c>
      <c r="C405" s="9" t="s">
        <v>339</v>
      </c>
      <c r="D405" s="10" t="s">
        <v>338</v>
      </c>
      <c r="F405" s="9" t="s">
        <v>244</v>
      </c>
      <c r="G405" s="9" t="s">
        <v>232</v>
      </c>
      <c r="H405" s="9" t="s">
        <v>260</v>
      </c>
      <c r="I405" s="9" t="s">
        <v>59</v>
      </c>
      <c r="K405" s="38">
        <v>4</v>
      </c>
      <c r="L405" s="38">
        <v>18</v>
      </c>
      <c r="N405" s="7" t="s">
        <v>371</v>
      </c>
      <c r="BC405" s="9">
        <v>121</v>
      </c>
      <c r="BE405" s="9">
        <v>50</v>
      </c>
      <c r="BF405" s="9">
        <v>220</v>
      </c>
      <c r="BI405" s="9">
        <v>22</v>
      </c>
      <c r="BK405" s="9">
        <v>0</v>
      </c>
      <c r="BL405" s="9">
        <v>80</v>
      </c>
      <c r="CG405" s="9">
        <v>697</v>
      </c>
      <c r="CI405" s="9">
        <v>400</v>
      </c>
      <c r="CJ405" s="9">
        <v>2300</v>
      </c>
    </row>
    <row r="406" spans="1:89" s="9" customFormat="1" ht="12" customHeight="1" x14ac:dyDescent="0.2">
      <c r="A406" s="9">
        <v>674</v>
      </c>
      <c r="B406" s="9">
        <v>93</v>
      </c>
      <c r="C406" s="9" t="s">
        <v>339</v>
      </c>
      <c r="D406" s="10" t="s">
        <v>338</v>
      </c>
      <c r="F406" s="9" t="s">
        <v>244</v>
      </c>
      <c r="G406" s="9" t="s">
        <v>232</v>
      </c>
      <c r="H406" s="9" t="s">
        <v>260</v>
      </c>
      <c r="I406" s="9" t="s">
        <v>59</v>
      </c>
      <c r="K406" s="38"/>
      <c r="L406" s="38"/>
      <c r="N406" s="7" t="s">
        <v>371</v>
      </c>
      <c r="BC406" s="9">
        <v>137</v>
      </c>
      <c r="BI406" s="9">
        <v>12</v>
      </c>
      <c r="CG406" s="9">
        <v>978</v>
      </c>
    </row>
    <row r="407" spans="1:89" s="9" customFormat="1" ht="12" customHeight="1" x14ac:dyDescent="0.2">
      <c r="A407" s="9">
        <v>675</v>
      </c>
      <c r="B407" s="9">
        <v>93</v>
      </c>
      <c r="C407" s="9" t="s">
        <v>339</v>
      </c>
      <c r="D407" s="10" t="s">
        <v>338</v>
      </c>
      <c r="F407" s="9" t="s">
        <v>244</v>
      </c>
      <c r="G407" s="9" t="s">
        <v>232</v>
      </c>
      <c r="H407" s="9" t="s">
        <v>230</v>
      </c>
      <c r="I407" s="9" t="s">
        <v>59</v>
      </c>
      <c r="K407" s="38"/>
      <c r="L407" s="38"/>
      <c r="N407" s="7" t="s">
        <v>371</v>
      </c>
      <c r="BC407" s="9">
        <v>60</v>
      </c>
      <c r="BI407" s="9">
        <v>45</v>
      </c>
      <c r="CG407" s="9">
        <v>400</v>
      </c>
    </row>
    <row r="408" spans="1:89" s="9" customFormat="1" ht="12" customHeight="1" x14ac:dyDescent="0.2">
      <c r="A408" s="9">
        <v>676</v>
      </c>
      <c r="B408" s="9">
        <v>93</v>
      </c>
      <c r="C408" s="9" t="s">
        <v>339</v>
      </c>
      <c r="D408" s="10" t="s">
        <v>338</v>
      </c>
      <c r="F408" s="9" t="s">
        <v>244</v>
      </c>
      <c r="G408" s="9" t="s">
        <v>232</v>
      </c>
      <c r="H408" s="9" t="s">
        <v>259</v>
      </c>
      <c r="I408" s="9" t="s">
        <v>59</v>
      </c>
      <c r="K408" s="38"/>
      <c r="L408" s="38"/>
      <c r="N408" s="7" t="s">
        <v>371</v>
      </c>
      <c r="BC408" s="9">
        <v>127</v>
      </c>
      <c r="BI408" s="9">
        <v>27</v>
      </c>
      <c r="CG408" s="9">
        <v>400</v>
      </c>
    </row>
    <row r="409" spans="1:89" s="9" customFormat="1" ht="12" customHeight="1" x14ac:dyDescent="0.2">
      <c r="A409" s="9">
        <v>677</v>
      </c>
      <c r="B409" s="9">
        <v>93</v>
      </c>
      <c r="C409" s="9" t="s">
        <v>339</v>
      </c>
      <c r="D409" s="10" t="s">
        <v>338</v>
      </c>
      <c r="F409" s="9" t="s">
        <v>244</v>
      </c>
      <c r="G409" s="9" t="s">
        <v>232</v>
      </c>
      <c r="H409" s="9" t="s">
        <v>258</v>
      </c>
      <c r="I409" s="9" t="s">
        <v>59</v>
      </c>
      <c r="K409" s="38"/>
      <c r="L409" s="38"/>
      <c r="N409" s="7" t="s">
        <v>371</v>
      </c>
      <c r="BC409" s="9">
        <v>60</v>
      </c>
      <c r="BI409" s="9">
        <v>20</v>
      </c>
      <c r="CG409" s="9">
        <v>400</v>
      </c>
    </row>
    <row r="410" spans="1:89" s="9" customFormat="1" ht="12" customHeight="1" x14ac:dyDescent="0.2">
      <c r="A410" s="9">
        <v>678</v>
      </c>
      <c r="B410" s="9">
        <v>93</v>
      </c>
      <c r="C410" s="9" t="s">
        <v>339</v>
      </c>
      <c r="D410" s="10" t="s">
        <v>338</v>
      </c>
      <c r="F410" s="9" t="s">
        <v>244</v>
      </c>
      <c r="G410" s="9" t="s">
        <v>232</v>
      </c>
      <c r="H410" s="9" t="s">
        <v>261</v>
      </c>
      <c r="I410" s="9" t="s">
        <v>59</v>
      </c>
      <c r="K410" s="38"/>
      <c r="L410" s="38"/>
      <c r="N410" s="7" t="s">
        <v>371</v>
      </c>
      <c r="BC410" s="9">
        <v>130</v>
      </c>
      <c r="BI410" s="9">
        <v>0</v>
      </c>
      <c r="CG410" s="9">
        <v>500</v>
      </c>
    </row>
    <row r="411" spans="1:89" s="9" customFormat="1" ht="12" customHeight="1" x14ac:dyDescent="0.2">
      <c r="A411" s="9">
        <v>679</v>
      </c>
      <c r="B411" s="9">
        <v>93</v>
      </c>
      <c r="C411" s="9" t="s">
        <v>339</v>
      </c>
      <c r="D411" s="10" t="s">
        <v>338</v>
      </c>
      <c r="F411" s="9" t="s">
        <v>244</v>
      </c>
      <c r="G411" s="9" t="s">
        <v>232</v>
      </c>
      <c r="H411" s="9" t="s">
        <v>257</v>
      </c>
      <c r="I411" s="9" t="s">
        <v>59</v>
      </c>
      <c r="K411" s="38"/>
      <c r="L411" s="38"/>
      <c r="N411" s="7" t="s">
        <v>371</v>
      </c>
      <c r="BC411" s="9">
        <v>120</v>
      </c>
      <c r="BI411" s="9">
        <v>20</v>
      </c>
      <c r="CG411" s="9">
        <v>400</v>
      </c>
    </row>
    <row r="412" spans="1:89" s="9" customFormat="1" ht="12" customHeight="1" x14ac:dyDescent="0.2">
      <c r="A412" s="9">
        <v>680</v>
      </c>
      <c r="B412" s="9">
        <v>93</v>
      </c>
      <c r="C412" s="9" t="s">
        <v>339</v>
      </c>
      <c r="D412" s="10" t="s">
        <v>338</v>
      </c>
      <c r="F412" s="9" t="s">
        <v>244</v>
      </c>
      <c r="G412" s="9" t="s">
        <v>232</v>
      </c>
      <c r="H412" s="9" t="s">
        <v>262</v>
      </c>
      <c r="I412" s="9" t="s">
        <v>59</v>
      </c>
      <c r="K412" s="38"/>
      <c r="L412" s="38"/>
      <c r="N412" s="7" t="s">
        <v>371</v>
      </c>
      <c r="BC412" s="9">
        <v>130</v>
      </c>
      <c r="BI412" s="9">
        <v>80</v>
      </c>
      <c r="CG412" s="9">
        <v>500</v>
      </c>
    </row>
    <row r="413" spans="1:89" s="9" customFormat="1" ht="12" x14ac:dyDescent="0.2">
      <c r="A413" s="9">
        <v>681</v>
      </c>
      <c r="B413" s="9">
        <v>94</v>
      </c>
      <c r="C413" s="9" t="s">
        <v>343</v>
      </c>
      <c r="D413" s="10" t="s">
        <v>341</v>
      </c>
      <c r="F413" s="9" t="s">
        <v>233</v>
      </c>
      <c r="G413" s="9" t="s">
        <v>256</v>
      </c>
      <c r="H413" s="9" t="s">
        <v>99</v>
      </c>
      <c r="I413" s="9" t="s">
        <v>40</v>
      </c>
      <c r="K413" s="38">
        <v>1</v>
      </c>
      <c r="L413" s="13">
        <v>1</v>
      </c>
      <c r="M413" s="9">
        <v>360</v>
      </c>
      <c r="P413" s="9" t="s">
        <v>375</v>
      </c>
      <c r="Q413" s="9">
        <v>0.1</v>
      </c>
      <c r="U413" s="9" t="s">
        <v>186</v>
      </c>
      <c r="W413" s="9">
        <v>1235</v>
      </c>
      <c r="AO413" s="9">
        <v>102</v>
      </c>
      <c r="CG413" s="9">
        <v>10</v>
      </c>
      <c r="CK413" s="9" t="s">
        <v>228</v>
      </c>
    </row>
    <row r="414" spans="1:89" s="9" customFormat="1" ht="12" x14ac:dyDescent="0.2">
      <c r="A414" s="9">
        <v>682</v>
      </c>
      <c r="B414" s="9">
        <v>94</v>
      </c>
      <c r="C414" s="9" t="s">
        <v>343</v>
      </c>
      <c r="D414" s="10" t="s">
        <v>341</v>
      </c>
      <c r="F414" s="9" t="s">
        <v>233</v>
      </c>
      <c r="G414" s="9" t="s">
        <v>256</v>
      </c>
      <c r="H414" s="9" t="s">
        <v>99</v>
      </c>
      <c r="I414" s="9" t="s">
        <v>40</v>
      </c>
      <c r="K414" s="38"/>
      <c r="L414" s="13">
        <v>1</v>
      </c>
      <c r="Q414" s="9">
        <v>0.1</v>
      </c>
      <c r="U414" s="9" t="s">
        <v>186</v>
      </c>
      <c r="W414" s="9">
        <v>530</v>
      </c>
      <c r="AO414" s="9">
        <v>122</v>
      </c>
      <c r="CG414" s="9">
        <v>0</v>
      </c>
      <c r="CK414" s="9" t="s">
        <v>228</v>
      </c>
    </row>
    <row r="415" spans="1:89" s="9" customFormat="1" ht="12" x14ac:dyDescent="0.2">
      <c r="A415" s="9">
        <v>683</v>
      </c>
      <c r="B415" s="9">
        <v>94</v>
      </c>
      <c r="C415" s="9" t="s">
        <v>343</v>
      </c>
      <c r="D415" s="10" t="s">
        <v>341</v>
      </c>
      <c r="F415" s="9" t="s">
        <v>233</v>
      </c>
      <c r="G415" s="9" t="s">
        <v>256</v>
      </c>
      <c r="H415" s="9" t="s">
        <v>99</v>
      </c>
      <c r="I415" s="9" t="s">
        <v>40</v>
      </c>
      <c r="K415" s="38"/>
      <c r="L415" s="13">
        <v>1</v>
      </c>
      <c r="Q415" s="9">
        <v>0</v>
      </c>
      <c r="U415" s="9" t="s">
        <v>186</v>
      </c>
      <c r="W415" s="9">
        <v>1826</v>
      </c>
      <c r="AO415" s="9">
        <v>99</v>
      </c>
      <c r="CG415" s="9">
        <v>20</v>
      </c>
      <c r="CK415" s="9" t="s">
        <v>228</v>
      </c>
    </row>
    <row r="416" spans="1:89" s="9" customFormat="1" ht="12" x14ac:dyDescent="0.2">
      <c r="A416" s="9">
        <v>684</v>
      </c>
      <c r="B416" s="9">
        <v>94</v>
      </c>
      <c r="C416" s="9" t="s">
        <v>343</v>
      </c>
      <c r="D416" s="10" t="s">
        <v>341</v>
      </c>
      <c r="F416" s="9" t="s">
        <v>233</v>
      </c>
      <c r="G416" s="9" t="s">
        <v>256</v>
      </c>
      <c r="H416" s="9" t="s">
        <v>99</v>
      </c>
      <c r="I416" s="9" t="s">
        <v>40</v>
      </c>
      <c r="K416" s="38"/>
      <c r="L416" s="13">
        <v>1</v>
      </c>
      <c r="Q416" s="9">
        <v>0.1</v>
      </c>
      <c r="U416" s="9" t="s">
        <v>186</v>
      </c>
      <c r="W416" s="9">
        <v>1226</v>
      </c>
      <c r="AO416" s="9">
        <v>72</v>
      </c>
      <c r="CG416" s="9">
        <v>10</v>
      </c>
      <c r="CK416" s="9" t="s">
        <v>228</v>
      </c>
    </row>
    <row r="417" spans="1:89" s="9" customFormat="1" ht="12" x14ac:dyDescent="0.2">
      <c r="A417" s="9">
        <v>685</v>
      </c>
      <c r="B417" s="9">
        <v>94</v>
      </c>
      <c r="C417" s="9" t="s">
        <v>343</v>
      </c>
      <c r="D417" s="10" t="s">
        <v>341</v>
      </c>
      <c r="F417" s="9" t="s">
        <v>233</v>
      </c>
      <c r="G417" s="9" t="s">
        <v>256</v>
      </c>
      <c r="H417" s="9" t="s">
        <v>99</v>
      </c>
      <c r="I417" s="9" t="s">
        <v>40</v>
      </c>
      <c r="K417" s="38"/>
      <c r="L417" s="13">
        <v>1</v>
      </c>
      <c r="Q417" s="9">
        <v>0.2</v>
      </c>
      <c r="U417" s="9" t="s">
        <v>186</v>
      </c>
      <c r="W417" s="9">
        <v>990</v>
      </c>
      <c r="AO417" s="9">
        <v>83</v>
      </c>
      <c r="CG417" s="9">
        <v>10</v>
      </c>
      <c r="CK417" s="9" t="s">
        <v>228</v>
      </c>
    </row>
    <row r="418" spans="1:89" s="9" customFormat="1" ht="12" x14ac:dyDescent="0.2">
      <c r="A418" s="9">
        <v>686</v>
      </c>
      <c r="B418" s="9">
        <v>94</v>
      </c>
      <c r="C418" s="9" t="s">
        <v>343</v>
      </c>
      <c r="D418" s="10" t="s">
        <v>341</v>
      </c>
      <c r="F418" s="9" t="s">
        <v>233</v>
      </c>
      <c r="G418" s="9" t="s">
        <v>256</v>
      </c>
      <c r="H418" s="9" t="s">
        <v>99</v>
      </c>
      <c r="I418" s="9" t="s">
        <v>40</v>
      </c>
      <c r="K418" s="38"/>
      <c r="L418" s="13">
        <v>1</v>
      </c>
      <c r="Q418" s="9">
        <v>0.2</v>
      </c>
      <c r="U418" s="9" t="s">
        <v>186</v>
      </c>
      <c r="W418" s="9">
        <v>956</v>
      </c>
      <c r="AO418" s="9">
        <v>74</v>
      </c>
      <c r="CG418" s="9">
        <v>0</v>
      </c>
      <c r="CK418" s="9" t="s">
        <v>228</v>
      </c>
    </row>
    <row r="419" spans="1:89" s="9" customFormat="1" ht="12" x14ac:dyDescent="0.2">
      <c r="A419" s="9">
        <v>687</v>
      </c>
      <c r="B419" s="9">
        <v>94</v>
      </c>
      <c r="C419" s="9" t="s">
        <v>343</v>
      </c>
      <c r="D419" s="10" t="s">
        <v>341</v>
      </c>
      <c r="F419" s="9" t="s">
        <v>233</v>
      </c>
      <c r="G419" s="9" t="s">
        <v>256</v>
      </c>
      <c r="H419" s="9" t="s">
        <v>99</v>
      </c>
      <c r="I419" s="9" t="s">
        <v>40</v>
      </c>
      <c r="K419" s="38"/>
      <c r="L419" s="13">
        <v>1</v>
      </c>
      <c r="Q419" s="9">
        <v>0.2</v>
      </c>
      <c r="U419" s="9" t="s">
        <v>186</v>
      </c>
      <c r="W419" s="9">
        <v>1140</v>
      </c>
      <c r="AO419" s="9">
        <v>35</v>
      </c>
      <c r="CG419" s="9">
        <v>10</v>
      </c>
      <c r="CK419" s="9" t="s">
        <v>228</v>
      </c>
    </row>
    <row r="420" spans="1:89" s="9" customFormat="1" ht="12" x14ac:dyDescent="0.2">
      <c r="A420" s="9">
        <v>688</v>
      </c>
      <c r="B420" s="9">
        <v>94</v>
      </c>
      <c r="C420" s="9" t="s">
        <v>343</v>
      </c>
      <c r="D420" s="10" t="s">
        <v>341</v>
      </c>
      <c r="F420" s="9" t="s">
        <v>233</v>
      </c>
      <c r="G420" s="9" t="s">
        <v>256</v>
      </c>
      <c r="H420" s="9" t="s">
        <v>99</v>
      </c>
      <c r="I420" s="9" t="s">
        <v>40</v>
      </c>
      <c r="K420" s="38"/>
      <c r="L420" s="13">
        <v>1</v>
      </c>
      <c r="Q420" s="9">
        <v>0</v>
      </c>
      <c r="U420" s="9" t="s">
        <v>186</v>
      </c>
      <c r="W420" s="9">
        <v>1340</v>
      </c>
      <c r="AO420" s="9">
        <v>117</v>
      </c>
      <c r="CG420" s="9">
        <v>0</v>
      </c>
      <c r="CK420" s="9" t="s">
        <v>228</v>
      </c>
    </row>
    <row r="421" spans="1:89" s="9" customFormat="1" ht="12" x14ac:dyDescent="0.2">
      <c r="A421" s="9">
        <v>689</v>
      </c>
      <c r="B421" s="9">
        <v>94</v>
      </c>
      <c r="C421" s="9" t="s">
        <v>343</v>
      </c>
      <c r="D421" s="10" t="s">
        <v>341</v>
      </c>
      <c r="F421" s="9" t="s">
        <v>233</v>
      </c>
      <c r="G421" s="9" t="s">
        <v>256</v>
      </c>
      <c r="H421" s="9" t="s">
        <v>99</v>
      </c>
      <c r="I421" s="9" t="s">
        <v>40</v>
      </c>
      <c r="K421" s="38"/>
      <c r="L421" s="13">
        <v>1</v>
      </c>
      <c r="Q421" s="9">
        <v>0.3</v>
      </c>
      <c r="U421" s="9" t="s">
        <v>186</v>
      </c>
      <c r="W421" s="9">
        <v>1201</v>
      </c>
      <c r="AO421" s="9">
        <v>68</v>
      </c>
      <c r="CG421" s="9">
        <v>0</v>
      </c>
      <c r="CK421" s="9" t="s">
        <v>228</v>
      </c>
    </row>
    <row r="422" spans="1:89" s="9" customFormat="1" ht="12" x14ac:dyDescent="0.2">
      <c r="A422" s="9">
        <v>690</v>
      </c>
      <c r="B422" s="9">
        <v>94</v>
      </c>
      <c r="C422" s="9" t="s">
        <v>343</v>
      </c>
      <c r="D422" s="10" t="s">
        <v>341</v>
      </c>
      <c r="F422" s="9" t="s">
        <v>233</v>
      </c>
      <c r="G422" s="9" t="s">
        <v>256</v>
      </c>
      <c r="H422" s="9" t="s">
        <v>99</v>
      </c>
      <c r="I422" s="9" t="s">
        <v>40</v>
      </c>
      <c r="K422" s="38"/>
      <c r="L422" s="13">
        <v>1</v>
      </c>
      <c r="Q422" s="9">
        <v>0.1</v>
      </c>
      <c r="U422" s="9" t="s">
        <v>186</v>
      </c>
      <c r="W422" s="9">
        <v>1440</v>
      </c>
      <c r="AO422" s="9">
        <v>41</v>
      </c>
      <c r="CG422" s="9">
        <v>0</v>
      </c>
      <c r="CK422" s="9" t="s">
        <v>228</v>
      </c>
    </row>
    <row r="423" spans="1:89" s="9" customFormat="1" ht="12" x14ac:dyDescent="0.2">
      <c r="A423" s="9">
        <v>691</v>
      </c>
      <c r="B423" s="9">
        <v>94</v>
      </c>
      <c r="C423" s="9" t="s">
        <v>343</v>
      </c>
      <c r="D423" s="10" t="s">
        <v>341</v>
      </c>
      <c r="F423" s="9" t="s">
        <v>233</v>
      </c>
      <c r="G423" s="9" t="s">
        <v>256</v>
      </c>
      <c r="H423" s="9" t="s">
        <v>99</v>
      </c>
      <c r="I423" s="9" t="s">
        <v>40</v>
      </c>
      <c r="K423" s="38"/>
      <c r="L423" s="13">
        <v>1</v>
      </c>
      <c r="Q423" s="9">
        <v>0.1</v>
      </c>
      <c r="U423" s="9" t="s">
        <v>186</v>
      </c>
      <c r="W423" s="9">
        <v>640</v>
      </c>
      <c r="AO423" s="9">
        <v>107</v>
      </c>
      <c r="CG423" s="9">
        <v>20</v>
      </c>
      <c r="CK423" s="9" t="s">
        <v>228</v>
      </c>
    </row>
    <row r="424" spans="1:89" s="9" customFormat="1" ht="12" x14ac:dyDescent="0.2">
      <c r="A424" s="9">
        <v>692</v>
      </c>
      <c r="B424" s="9">
        <v>94</v>
      </c>
      <c r="C424" s="9" t="s">
        <v>343</v>
      </c>
      <c r="D424" s="10" t="s">
        <v>341</v>
      </c>
      <c r="F424" s="9" t="s">
        <v>233</v>
      </c>
      <c r="G424" s="9" t="s">
        <v>256</v>
      </c>
      <c r="H424" s="9" t="s">
        <v>99</v>
      </c>
      <c r="I424" s="9" t="s">
        <v>40</v>
      </c>
      <c r="K424" s="38"/>
      <c r="L424" s="13">
        <v>1</v>
      </c>
      <c r="Q424" s="9">
        <v>0.1</v>
      </c>
      <c r="U424" s="9" t="s">
        <v>186</v>
      </c>
      <c r="W424" s="9">
        <v>1416</v>
      </c>
      <c r="AO424" s="9">
        <v>83</v>
      </c>
      <c r="CG424" s="9">
        <v>0</v>
      </c>
      <c r="CK424" s="9" t="s">
        <v>228</v>
      </c>
    </row>
    <row r="425" spans="1:89" s="9" customFormat="1" ht="12" x14ac:dyDescent="0.2">
      <c r="A425" s="9">
        <v>693</v>
      </c>
      <c r="B425" s="9">
        <v>94</v>
      </c>
      <c r="C425" s="9" t="s">
        <v>343</v>
      </c>
      <c r="D425" s="10" t="s">
        <v>341</v>
      </c>
      <c r="F425" s="9" t="s">
        <v>233</v>
      </c>
      <c r="G425" s="9" t="s">
        <v>256</v>
      </c>
      <c r="H425" s="9" t="s">
        <v>99</v>
      </c>
      <c r="I425" s="9" t="s">
        <v>40</v>
      </c>
      <c r="K425" s="38"/>
      <c r="L425" s="13">
        <v>1</v>
      </c>
      <c r="Q425" s="9">
        <v>0.1</v>
      </c>
      <c r="U425" s="9" t="s">
        <v>186</v>
      </c>
      <c r="W425" s="9">
        <v>689</v>
      </c>
      <c r="AO425" s="9">
        <v>112</v>
      </c>
      <c r="CG425" s="9">
        <v>30</v>
      </c>
      <c r="CK425" s="9" t="s">
        <v>228</v>
      </c>
    </row>
    <row r="426" spans="1:89" s="9" customFormat="1" ht="12" x14ac:dyDescent="0.2">
      <c r="A426" s="9">
        <v>694</v>
      </c>
      <c r="B426" s="9">
        <v>94</v>
      </c>
      <c r="C426" s="9" t="s">
        <v>343</v>
      </c>
      <c r="D426" s="10" t="s">
        <v>341</v>
      </c>
      <c r="F426" s="9" t="s">
        <v>233</v>
      </c>
      <c r="G426" s="9" t="s">
        <v>256</v>
      </c>
      <c r="H426" s="9" t="s">
        <v>99</v>
      </c>
      <c r="I426" s="9" t="s">
        <v>40</v>
      </c>
      <c r="K426" s="38"/>
      <c r="L426" s="13">
        <v>1</v>
      </c>
      <c r="Q426" s="9">
        <v>0.1</v>
      </c>
      <c r="U426" s="9" t="s">
        <v>186</v>
      </c>
      <c r="W426" s="9">
        <v>1656</v>
      </c>
      <c r="AO426" s="9">
        <v>36</v>
      </c>
      <c r="CG426" s="9">
        <v>10</v>
      </c>
      <c r="CK426" s="9" t="s">
        <v>228</v>
      </c>
    </row>
    <row r="427" spans="1:89" s="9" customFormat="1" ht="12" x14ac:dyDescent="0.2">
      <c r="A427" s="9">
        <v>695</v>
      </c>
      <c r="B427" s="9">
        <v>94</v>
      </c>
      <c r="C427" s="9" t="s">
        <v>343</v>
      </c>
      <c r="D427" s="10" t="s">
        <v>341</v>
      </c>
      <c r="F427" s="9" t="s">
        <v>233</v>
      </c>
      <c r="G427" s="9" t="s">
        <v>255</v>
      </c>
      <c r="H427" s="9" t="s">
        <v>99</v>
      </c>
      <c r="I427" s="9" t="s">
        <v>40</v>
      </c>
      <c r="K427" s="38"/>
      <c r="L427" s="13">
        <v>1</v>
      </c>
      <c r="Q427" s="9">
        <v>0.2</v>
      </c>
      <c r="U427" s="9" t="s">
        <v>186</v>
      </c>
      <c r="W427" s="9">
        <v>1183</v>
      </c>
      <c r="AO427" s="9">
        <v>160</v>
      </c>
      <c r="CG427" s="9">
        <v>0</v>
      </c>
      <c r="CK427" s="9" t="s">
        <v>228</v>
      </c>
    </row>
    <row r="428" spans="1:89" s="9" customFormat="1" ht="12" x14ac:dyDescent="0.2">
      <c r="A428" s="9">
        <v>696</v>
      </c>
      <c r="B428" s="9">
        <v>94</v>
      </c>
      <c r="C428" s="9" t="s">
        <v>343</v>
      </c>
      <c r="D428" s="10" t="s">
        <v>341</v>
      </c>
      <c r="F428" s="9" t="s">
        <v>233</v>
      </c>
      <c r="G428" s="9" t="s">
        <v>255</v>
      </c>
      <c r="H428" s="9" t="s">
        <v>99</v>
      </c>
      <c r="I428" s="9" t="s">
        <v>40</v>
      </c>
      <c r="K428" s="38"/>
      <c r="L428" s="13">
        <v>1</v>
      </c>
      <c r="Q428" s="9">
        <v>0</v>
      </c>
      <c r="U428" s="9" t="s">
        <v>186</v>
      </c>
      <c r="W428" s="9">
        <v>840</v>
      </c>
      <c r="AO428" s="9">
        <v>66</v>
      </c>
      <c r="CG428" s="9">
        <v>20</v>
      </c>
      <c r="CK428" s="9" t="s">
        <v>228</v>
      </c>
    </row>
    <row r="429" spans="1:89" s="9" customFormat="1" ht="12" x14ac:dyDescent="0.2">
      <c r="A429" s="9">
        <v>697</v>
      </c>
      <c r="B429" s="9">
        <v>94</v>
      </c>
      <c r="C429" s="9" t="s">
        <v>343</v>
      </c>
      <c r="D429" s="10" t="s">
        <v>341</v>
      </c>
      <c r="F429" s="9" t="s">
        <v>233</v>
      </c>
      <c r="G429" s="9" t="s">
        <v>255</v>
      </c>
      <c r="H429" s="9" t="s">
        <v>99</v>
      </c>
      <c r="I429" s="9" t="s">
        <v>40</v>
      </c>
      <c r="K429" s="38"/>
      <c r="L429" s="13">
        <v>1</v>
      </c>
      <c r="Q429" s="9">
        <v>0.1</v>
      </c>
      <c r="U429" s="9" t="s">
        <v>186</v>
      </c>
      <c r="W429" s="9">
        <v>946</v>
      </c>
      <c r="AO429" s="9">
        <v>79</v>
      </c>
      <c r="CG429" s="9">
        <v>0</v>
      </c>
      <c r="CK429" s="9" t="s">
        <v>228</v>
      </c>
    </row>
    <row r="430" spans="1:89" s="9" customFormat="1" ht="12" x14ac:dyDescent="0.2">
      <c r="A430" s="9">
        <v>698</v>
      </c>
      <c r="B430" s="9">
        <v>94</v>
      </c>
      <c r="C430" s="9" t="s">
        <v>343</v>
      </c>
      <c r="D430" s="10" t="s">
        <v>341</v>
      </c>
      <c r="F430" s="9" t="s">
        <v>233</v>
      </c>
      <c r="G430" s="9" t="s">
        <v>255</v>
      </c>
      <c r="H430" s="9" t="s">
        <v>99</v>
      </c>
      <c r="I430" s="9" t="s">
        <v>40</v>
      </c>
      <c r="K430" s="38"/>
      <c r="L430" s="13">
        <v>1</v>
      </c>
      <c r="Q430" s="9">
        <v>0.2</v>
      </c>
      <c r="U430" s="9" t="s">
        <v>186</v>
      </c>
      <c r="W430" s="9">
        <v>1417</v>
      </c>
      <c r="AO430" s="9">
        <v>74</v>
      </c>
      <c r="CG430" s="9">
        <v>10</v>
      </c>
      <c r="CK430" s="9" t="s">
        <v>228</v>
      </c>
    </row>
    <row r="431" spans="1:89" s="9" customFormat="1" ht="12" x14ac:dyDescent="0.2">
      <c r="A431" s="9">
        <v>699</v>
      </c>
      <c r="B431" s="9">
        <v>94</v>
      </c>
      <c r="C431" s="9" t="s">
        <v>343</v>
      </c>
      <c r="D431" s="10" t="s">
        <v>341</v>
      </c>
      <c r="F431" s="9" t="s">
        <v>233</v>
      </c>
      <c r="G431" s="9" t="s">
        <v>255</v>
      </c>
      <c r="H431" s="9" t="s">
        <v>99</v>
      </c>
      <c r="I431" s="9" t="s">
        <v>40</v>
      </c>
      <c r="K431" s="38"/>
      <c r="L431" s="13">
        <v>1</v>
      </c>
      <c r="Q431" s="9">
        <v>0.3</v>
      </c>
      <c r="U431" s="9" t="s">
        <v>186</v>
      </c>
      <c r="W431" s="9">
        <v>944</v>
      </c>
      <c r="AO431" s="9">
        <v>59</v>
      </c>
      <c r="CG431" s="9">
        <v>0</v>
      </c>
      <c r="CK431" s="9" t="s">
        <v>228</v>
      </c>
    </row>
    <row r="432" spans="1:89" s="9" customFormat="1" ht="12" x14ac:dyDescent="0.2">
      <c r="A432" s="9">
        <v>700</v>
      </c>
      <c r="B432" s="9">
        <v>94</v>
      </c>
      <c r="C432" s="9" t="s">
        <v>343</v>
      </c>
      <c r="D432" s="10" t="s">
        <v>341</v>
      </c>
      <c r="F432" s="9" t="s">
        <v>233</v>
      </c>
      <c r="G432" s="9" t="s">
        <v>255</v>
      </c>
      <c r="H432" s="9" t="s">
        <v>99</v>
      </c>
      <c r="I432" s="9" t="s">
        <v>40</v>
      </c>
      <c r="K432" s="38"/>
      <c r="L432" s="13">
        <v>1</v>
      </c>
      <c r="Q432" s="9">
        <v>0.1</v>
      </c>
      <c r="U432" s="9" t="s">
        <v>186</v>
      </c>
      <c r="W432" s="9">
        <v>672</v>
      </c>
      <c r="AO432" s="9">
        <v>98</v>
      </c>
      <c r="CG432" s="9">
        <v>0</v>
      </c>
      <c r="CK432" s="9" t="s">
        <v>228</v>
      </c>
    </row>
    <row r="433" spans="1:89" s="9" customFormat="1" ht="12" x14ac:dyDescent="0.2">
      <c r="A433" s="9">
        <v>701</v>
      </c>
      <c r="B433" s="9">
        <v>94</v>
      </c>
      <c r="C433" s="9" t="s">
        <v>343</v>
      </c>
      <c r="D433" s="10" t="s">
        <v>341</v>
      </c>
      <c r="F433" s="9" t="s">
        <v>233</v>
      </c>
      <c r="G433" s="9" t="s">
        <v>255</v>
      </c>
      <c r="H433" s="9" t="s">
        <v>99</v>
      </c>
      <c r="I433" s="9" t="s">
        <v>40</v>
      </c>
      <c r="K433" s="38"/>
      <c r="L433" s="13">
        <v>1</v>
      </c>
      <c r="Q433" s="9">
        <v>0.1</v>
      </c>
      <c r="U433" s="9" t="s">
        <v>186</v>
      </c>
      <c r="W433" s="9">
        <v>900</v>
      </c>
      <c r="AO433" s="9">
        <v>53</v>
      </c>
      <c r="CG433" s="9">
        <v>0</v>
      </c>
      <c r="CK433" s="9" t="s">
        <v>228</v>
      </c>
    </row>
    <row r="434" spans="1:89" s="9" customFormat="1" ht="12" x14ac:dyDescent="0.2">
      <c r="A434" s="9">
        <v>702</v>
      </c>
      <c r="B434" s="9">
        <v>94</v>
      </c>
      <c r="C434" s="9" t="s">
        <v>343</v>
      </c>
      <c r="D434" s="10" t="s">
        <v>341</v>
      </c>
      <c r="F434" s="9" t="s">
        <v>233</v>
      </c>
      <c r="G434" s="9" t="s">
        <v>255</v>
      </c>
      <c r="H434" s="9" t="s">
        <v>99</v>
      </c>
      <c r="I434" s="9" t="s">
        <v>40</v>
      </c>
      <c r="K434" s="38"/>
      <c r="L434" s="13">
        <v>1</v>
      </c>
      <c r="Q434" s="9">
        <v>0</v>
      </c>
      <c r="U434" s="9" t="s">
        <v>186</v>
      </c>
      <c r="W434" s="9">
        <v>1923</v>
      </c>
      <c r="AO434" s="9">
        <v>89</v>
      </c>
      <c r="CG434" s="9">
        <v>10</v>
      </c>
      <c r="CK434" s="9" t="s">
        <v>228</v>
      </c>
    </row>
    <row r="435" spans="1:89" s="9" customFormat="1" ht="12" x14ac:dyDescent="0.2">
      <c r="A435" s="9">
        <v>703</v>
      </c>
      <c r="B435" s="9">
        <v>94</v>
      </c>
      <c r="C435" s="9" t="s">
        <v>343</v>
      </c>
      <c r="D435" s="10" t="s">
        <v>341</v>
      </c>
      <c r="F435" s="9" t="s">
        <v>233</v>
      </c>
      <c r="G435" s="9" t="s">
        <v>255</v>
      </c>
      <c r="H435" s="9" t="s">
        <v>99</v>
      </c>
      <c r="I435" s="9" t="s">
        <v>40</v>
      </c>
      <c r="K435" s="38"/>
      <c r="L435" s="13">
        <v>1</v>
      </c>
      <c r="Q435" s="9">
        <v>0.1</v>
      </c>
      <c r="U435" s="9" t="s">
        <v>186</v>
      </c>
      <c r="W435" s="9">
        <v>742</v>
      </c>
      <c r="AO435" s="9">
        <v>88</v>
      </c>
      <c r="CG435" s="9">
        <v>0</v>
      </c>
      <c r="CK435" s="9" t="s">
        <v>228</v>
      </c>
    </row>
    <row r="436" spans="1:89" s="9" customFormat="1" ht="12" x14ac:dyDescent="0.2">
      <c r="A436" s="9">
        <v>704</v>
      </c>
      <c r="B436" s="9">
        <v>94</v>
      </c>
      <c r="C436" s="9" t="s">
        <v>343</v>
      </c>
      <c r="D436" s="10" t="s">
        <v>341</v>
      </c>
      <c r="F436" s="9" t="s">
        <v>233</v>
      </c>
      <c r="G436" s="9" t="s">
        <v>255</v>
      </c>
      <c r="H436" s="9" t="s">
        <v>99</v>
      </c>
      <c r="I436" s="9" t="s">
        <v>40</v>
      </c>
      <c r="K436" s="38"/>
      <c r="L436" s="13">
        <v>1</v>
      </c>
      <c r="Q436" s="9">
        <v>0.2</v>
      </c>
      <c r="U436" s="9" t="s">
        <v>186</v>
      </c>
      <c r="W436" s="9">
        <v>943</v>
      </c>
      <c r="AO436" s="9">
        <v>103</v>
      </c>
      <c r="CG436" s="9">
        <v>20</v>
      </c>
      <c r="CK436" s="9" t="s">
        <v>228</v>
      </c>
    </row>
    <row r="437" spans="1:89" s="9" customFormat="1" ht="12" x14ac:dyDescent="0.2">
      <c r="A437" s="9">
        <v>705</v>
      </c>
      <c r="B437" s="9">
        <v>94</v>
      </c>
      <c r="C437" s="9" t="s">
        <v>343</v>
      </c>
      <c r="D437" s="10" t="s">
        <v>341</v>
      </c>
      <c r="F437" s="9" t="s">
        <v>233</v>
      </c>
      <c r="G437" s="9" t="s">
        <v>255</v>
      </c>
      <c r="H437" s="9" t="s">
        <v>99</v>
      </c>
      <c r="I437" s="9" t="s">
        <v>40</v>
      </c>
      <c r="K437" s="38">
        <v>1</v>
      </c>
      <c r="L437" s="13">
        <v>1</v>
      </c>
      <c r="Q437" s="9">
        <v>0.2</v>
      </c>
      <c r="U437" s="9" t="s">
        <v>186</v>
      </c>
      <c r="W437" s="9">
        <v>1090</v>
      </c>
      <c r="AO437" s="9">
        <v>59</v>
      </c>
      <c r="CG437" s="9">
        <v>30</v>
      </c>
      <c r="CK437" s="9" t="s">
        <v>228</v>
      </c>
    </row>
    <row r="438" spans="1:89" s="9" customFormat="1" ht="12" x14ac:dyDescent="0.2">
      <c r="A438" s="9">
        <v>706</v>
      </c>
      <c r="B438" s="9">
        <v>94</v>
      </c>
      <c r="C438" s="9" t="s">
        <v>343</v>
      </c>
      <c r="D438" s="10" t="s">
        <v>341</v>
      </c>
      <c r="F438" s="9" t="s">
        <v>233</v>
      </c>
      <c r="G438" s="9" t="s">
        <v>255</v>
      </c>
      <c r="H438" s="9" t="s">
        <v>99</v>
      </c>
      <c r="I438" s="9" t="s">
        <v>40</v>
      </c>
      <c r="K438" s="38"/>
      <c r="L438" s="13">
        <v>1</v>
      </c>
      <c r="Q438" s="9">
        <v>0</v>
      </c>
      <c r="U438" s="9" t="s">
        <v>186</v>
      </c>
      <c r="W438" s="9">
        <v>1777</v>
      </c>
      <c r="AO438" s="9">
        <v>41</v>
      </c>
      <c r="CG438" s="9">
        <v>0</v>
      </c>
      <c r="CK438" s="9" t="s">
        <v>228</v>
      </c>
    </row>
    <row r="439" spans="1:89" s="9" customFormat="1" ht="12" x14ac:dyDescent="0.2">
      <c r="A439" s="9">
        <v>707</v>
      </c>
      <c r="B439" s="9">
        <v>94</v>
      </c>
      <c r="C439" s="9" t="s">
        <v>342</v>
      </c>
      <c r="D439" s="10" t="s">
        <v>341</v>
      </c>
      <c r="F439" s="9" t="s">
        <v>233</v>
      </c>
      <c r="G439" s="9" t="s">
        <v>255</v>
      </c>
      <c r="H439" s="9" t="s">
        <v>99</v>
      </c>
      <c r="I439" s="9" t="s">
        <v>40</v>
      </c>
      <c r="K439" s="38"/>
      <c r="L439" s="13">
        <v>1</v>
      </c>
      <c r="Q439" s="9">
        <v>0.2</v>
      </c>
      <c r="U439" s="9" t="s">
        <v>186</v>
      </c>
      <c r="W439" s="9">
        <v>1113</v>
      </c>
      <c r="AO439" s="9">
        <v>43</v>
      </c>
      <c r="CG439" s="9">
        <v>0</v>
      </c>
      <c r="CK439" s="9" t="s">
        <v>228</v>
      </c>
    </row>
    <row r="440" spans="1:89" s="9" customFormat="1" ht="12" x14ac:dyDescent="0.2">
      <c r="A440" s="9">
        <v>708</v>
      </c>
      <c r="B440" s="9">
        <v>94</v>
      </c>
      <c r="C440" s="9" t="s">
        <v>342</v>
      </c>
      <c r="D440" s="10" t="s">
        <v>341</v>
      </c>
      <c r="F440" s="9" t="s">
        <v>233</v>
      </c>
      <c r="G440" s="9" t="s">
        <v>255</v>
      </c>
      <c r="H440" s="9" t="s">
        <v>99</v>
      </c>
      <c r="I440" s="9" t="s">
        <v>40</v>
      </c>
      <c r="K440" s="38"/>
      <c r="L440" s="13">
        <v>1</v>
      </c>
      <c r="Q440" s="9">
        <v>0.1</v>
      </c>
      <c r="U440" s="9" t="s">
        <v>186</v>
      </c>
      <c r="W440" s="9">
        <v>865</v>
      </c>
      <c r="AO440" s="9">
        <v>40</v>
      </c>
      <c r="CG440" s="9">
        <v>10</v>
      </c>
      <c r="CK440" s="9" t="s">
        <v>228</v>
      </c>
    </row>
    <row r="441" spans="1:89" s="9" customFormat="1" ht="12" x14ac:dyDescent="0.2">
      <c r="A441" s="9">
        <v>709</v>
      </c>
      <c r="B441" s="9">
        <v>94</v>
      </c>
      <c r="C441" s="9" t="s">
        <v>342</v>
      </c>
      <c r="D441" s="10" t="s">
        <v>341</v>
      </c>
      <c r="F441" s="9" t="s">
        <v>233</v>
      </c>
      <c r="G441" s="9" t="s">
        <v>255</v>
      </c>
      <c r="H441" s="9" t="s">
        <v>99</v>
      </c>
      <c r="I441" s="9" t="s">
        <v>40</v>
      </c>
      <c r="K441" s="38"/>
      <c r="L441" s="13">
        <v>1</v>
      </c>
      <c r="Q441" s="9">
        <v>0.1</v>
      </c>
      <c r="U441" s="9" t="s">
        <v>186</v>
      </c>
      <c r="W441" s="9">
        <v>1872</v>
      </c>
      <c r="AO441" s="9">
        <v>41</v>
      </c>
      <c r="CG441" s="9">
        <v>10</v>
      </c>
      <c r="CK441" s="9" t="s">
        <v>228</v>
      </c>
    </row>
    <row r="442" spans="1:89" s="9" customFormat="1" ht="12" x14ac:dyDescent="0.2">
      <c r="A442" s="9">
        <v>710</v>
      </c>
      <c r="B442" s="9">
        <v>94</v>
      </c>
      <c r="C442" s="9" t="s">
        <v>342</v>
      </c>
      <c r="D442" s="10" t="s">
        <v>341</v>
      </c>
      <c r="F442" s="9" t="s">
        <v>233</v>
      </c>
      <c r="G442" s="9" t="s">
        <v>255</v>
      </c>
      <c r="H442" s="9" t="s">
        <v>99</v>
      </c>
      <c r="I442" s="9" t="s">
        <v>40</v>
      </c>
      <c r="K442" s="38"/>
      <c r="L442" s="13">
        <v>1</v>
      </c>
      <c r="Q442" s="9">
        <v>0.1</v>
      </c>
      <c r="U442" s="9" t="s">
        <v>186</v>
      </c>
      <c r="W442" s="9">
        <v>1203</v>
      </c>
      <c r="AO442" s="9">
        <v>52</v>
      </c>
      <c r="CG442" s="9">
        <v>20</v>
      </c>
      <c r="CK442" s="9" t="s">
        <v>228</v>
      </c>
    </row>
    <row r="443" spans="1:89" s="9" customFormat="1" ht="12" x14ac:dyDescent="0.2">
      <c r="A443" s="9">
        <v>711</v>
      </c>
      <c r="B443" s="9">
        <v>94</v>
      </c>
      <c r="C443" s="9" t="s">
        <v>342</v>
      </c>
      <c r="D443" s="10" t="s">
        <v>341</v>
      </c>
      <c r="F443" s="9" t="s">
        <v>233</v>
      </c>
      <c r="G443" s="9" t="s">
        <v>255</v>
      </c>
      <c r="H443" s="9" t="s">
        <v>99</v>
      </c>
      <c r="I443" s="9" t="s">
        <v>40</v>
      </c>
      <c r="K443" s="38"/>
      <c r="L443" s="13">
        <v>1</v>
      </c>
      <c r="Q443" s="9">
        <v>0.2</v>
      </c>
      <c r="U443" s="9" t="s">
        <v>186</v>
      </c>
      <c r="W443" s="9">
        <v>1352</v>
      </c>
      <c r="AO443" s="9">
        <v>54</v>
      </c>
      <c r="CG443" s="9">
        <v>20</v>
      </c>
      <c r="CK443" s="9" t="s">
        <v>228</v>
      </c>
    </row>
    <row r="444" spans="1:89" s="9" customFormat="1" ht="12" x14ac:dyDescent="0.2">
      <c r="A444" s="9">
        <v>712</v>
      </c>
      <c r="B444" s="9">
        <v>94</v>
      </c>
      <c r="C444" s="9" t="s">
        <v>342</v>
      </c>
      <c r="D444" s="10" t="s">
        <v>341</v>
      </c>
      <c r="F444" s="9" t="s">
        <v>233</v>
      </c>
      <c r="G444" s="9" t="s">
        <v>255</v>
      </c>
      <c r="H444" s="9" t="s">
        <v>99</v>
      </c>
      <c r="I444" s="9" t="s">
        <v>40</v>
      </c>
      <c r="K444" s="38"/>
      <c r="L444" s="13">
        <v>1</v>
      </c>
      <c r="Q444" s="9">
        <v>0</v>
      </c>
      <c r="U444" s="9" t="s">
        <v>186</v>
      </c>
      <c r="W444" s="9">
        <v>3500</v>
      </c>
      <c r="AO444" s="9">
        <v>66</v>
      </c>
      <c r="CG444" s="9">
        <v>20</v>
      </c>
      <c r="CK444" s="9" t="s">
        <v>228</v>
      </c>
    </row>
    <row r="445" spans="1:89" s="9" customFormat="1" ht="12" x14ac:dyDescent="0.2">
      <c r="A445" s="9">
        <v>713</v>
      </c>
      <c r="B445" s="9">
        <v>94</v>
      </c>
      <c r="C445" s="9" t="s">
        <v>342</v>
      </c>
      <c r="D445" s="10" t="s">
        <v>341</v>
      </c>
      <c r="F445" s="9" t="s">
        <v>233</v>
      </c>
      <c r="G445" s="9" t="s">
        <v>255</v>
      </c>
      <c r="H445" s="9" t="s">
        <v>99</v>
      </c>
      <c r="I445" s="9" t="s">
        <v>40</v>
      </c>
      <c r="K445" s="38"/>
      <c r="L445" s="13">
        <v>1</v>
      </c>
      <c r="Q445" s="9">
        <v>0</v>
      </c>
      <c r="U445" s="9" t="s">
        <v>186</v>
      </c>
      <c r="W445" s="9">
        <v>874</v>
      </c>
      <c r="AO445" s="9">
        <v>45</v>
      </c>
      <c r="CG445" s="9">
        <v>10</v>
      </c>
      <c r="CK445" s="9" t="s">
        <v>228</v>
      </c>
    </row>
    <row r="446" spans="1:89" s="9" customFormat="1" ht="12" x14ac:dyDescent="0.2">
      <c r="A446" s="9">
        <v>714</v>
      </c>
      <c r="B446" s="9">
        <v>94</v>
      </c>
      <c r="C446" s="9" t="s">
        <v>342</v>
      </c>
      <c r="D446" s="10" t="s">
        <v>341</v>
      </c>
      <c r="F446" s="9" t="s">
        <v>233</v>
      </c>
      <c r="G446" s="9" t="s">
        <v>255</v>
      </c>
      <c r="H446" s="9" t="s">
        <v>99</v>
      </c>
      <c r="I446" s="9" t="s">
        <v>40</v>
      </c>
      <c r="K446" s="38"/>
      <c r="L446" s="13">
        <v>1</v>
      </c>
      <c r="Q446" s="9">
        <v>0.1</v>
      </c>
      <c r="U446" s="9" t="s">
        <v>186</v>
      </c>
      <c r="W446" s="9">
        <v>1214</v>
      </c>
      <c r="AO446" s="9">
        <v>53</v>
      </c>
      <c r="CG446" s="9">
        <v>0</v>
      </c>
      <c r="CK446" s="9" t="s">
        <v>228</v>
      </c>
    </row>
    <row r="447" spans="1:89" s="9" customFormat="1" ht="12" x14ac:dyDescent="0.2">
      <c r="A447" s="9">
        <v>715</v>
      </c>
      <c r="B447" s="9">
        <v>94</v>
      </c>
      <c r="C447" s="9" t="s">
        <v>342</v>
      </c>
      <c r="D447" s="10" t="s">
        <v>341</v>
      </c>
      <c r="F447" s="9" t="s">
        <v>233</v>
      </c>
      <c r="G447" s="9" t="s">
        <v>255</v>
      </c>
      <c r="H447" s="9" t="s">
        <v>99</v>
      </c>
      <c r="I447" s="9" t="s">
        <v>40</v>
      </c>
      <c r="K447" s="38"/>
      <c r="L447" s="13">
        <v>1</v>
      </c>
      <c r="Q447" s="9">
        <v>0</v>
      </c>
      <c r="U447" s="9" t="s">
        <v>186</v>
      </c>
      <c r="W447" s="9">
        <v>840</v>
      </c>
      <c r="AO447" s="9">
        <v>51</v>
      </c>
      <c r="CG447" s="9">
        <v>0</v>
      </c>
      <c r="CK447" s="9" t="s">
        <v>228</v>
      </c>
    </row>
    <row r="448" spans="1:89" s="9" customFormat="1" ht="12" x14ac:dyDescent="0.2">
      <c r="A448" s="9">
        <v>716</v>
      </c>
      <c r="B448" s="9">
        <v>94</v>
      </c>
      <c r="C448" s="9" t="s">
        <v>342</v>
      </c>
      <c r="D448" s="10" t="s">
        <v>341</v>
      </c>
      <c r="F448" s="9" t="s">
        <v>233</v>
      </c>
      <c r="G448" s="9" t="s">
        <v>255</v>
      </c>
      <c r="H448" s="9" t="s">
        <v>99</v>
      </c>
      <c r="I448" s="9" t="s">
        <v>40</v>
      </c>
      <c r="K448" s="38"/>
      <c r="L448" s="13">
        <v>1</v>
      </c>
      <c r="Q448" s="9">
        <v>0.1</v>
      </c>
      <c r="U448" s="9" t="s">
        <v>186</v>
      </c>
      <c r="W448" s="9">
        <v>1492</v>
      </c>
      <c r="AO448" s="9">
        <v>51</v>
      </c>
      <c r="CG448" s="9">
        <v>0</v>
      </c>
      <c r="CK448" s="9" t="s">
        <v>228</v>
      </c>
    </row>
    <row r="449" spans="1:89" s="9" customFormat="1" ht="12" x14ac:dyDescent="0.2">
      <c r="A449" s="9">
        <v>717</v>
      </c>
      <c r="B449" s="9">
        <v>94</v>
      </c>
      <c r="C449" s="9" t="s">
        <v>342</v>
      </c>
      <c r="D449" s="10" t="s">
        <v>340</v>
      </c>
      <c r="F449" s="9" t="s">
        <v>233</v>
      </c>
      <c r="G449" s="9" t="s">
        <v>255</v>
      </c>
      <c r="H449" s="9" t="s">
        <v>99</v>
      </c>
      <c r="I449" s="9" t="s">
        <v>40</v>
      </c>
      <c r="K449" s="38"/>
      <c r="L449" s="13">
        <v>1</v>
      </c>
      <c r="Q449" s="9">
        <v>0.2</v>
      </c>
      <c r="U449" s="9" t="s">
        <v>186</v>
      </c>
      <c r="W449" s="9">
        <v>1440</v>
      </c>
      <c r="AO449" s="9">
        <v>40</v>
      </c>
      <c r="CG449" s="9">
        <v>0</v>
      </c>
      <c r="CK449" s="9" t="s">
        <v>228</v>
      </c>
    </row>
    <row r="450" spans="1:89" s="9" customFormat="1" ht="12" x14ac:dyDescent="0.2">
      <c r="A450" s="9">
        <v>718</v>
      </c>
      <c r="B450" s="9">
        <v>94</v>
      </c>
      <c r="C450" s="9" t="s">
        <v>342</v>
      </c>
      <c r="D450" s="10" t="s">
        <v>340</v>
      </c>
      <c r="F450" s="9" t="s">
        <v>233</v>
      </c>
      <c r="G450" s="9" t="s">
        <v>255</v>
      </c>
      <c r="H450" s="9" t="s">
        <v>99</v>
      </c>
      <c r="I450" s="9" t="s">
        <v>40</v>
      </c>
      <c r="K450" s="38"/>
      <c r="L450" s="13">
        <v>1</v>
      </c>
      <c r="Q450" s="9">
        <v>0</v>
      </c>
      <c r="U450" s="9" t="s">
        <v>186</v>
      </c>
      <c r="W450" s="9">
        <v>1246</v>
      </c>
      <c r="AO450" s="9">
        <v>51</v>
      </c>
      <c r="CG450" s="9">
        <v>20</v>
      </c>
      <c r="CK450" s="9" t="s">
        <v>228</v>
      </c>
    </row>
    <row r="451" spans="1:89" s="9" customFormat="1" ht="12" x14ac:dyDescent="0.2">
      <c r="A451" s="9">
        <v>719</v>
      </c>
      <c r="B451" s="9">
        <v>94</v>
      </c>
      <c r="C451" s="9" t="s">
        <v>342</v>
      </c>
      <c r="D451" s="10" t="s">
        <v>340</v>
      </c>
      <c r="F451" s="9" t="s">
        <v>233</v>
      </c>
      <c r="G451" s="9" t="s">
        <v>255</v>
      </c>
      <c r="H451" s="9" t="s">
        <v>99</v>
      </c>
      <c r="I451" s="9" t="s">
        <v>40</v>
      </c>
      <c r="K451" s="38"/>
      <c r="L451" s="13">
        <v>1</v>
      </c>
      <c r="Q451" s="9">
        <v>0.2</v>
      </c>
      <c r="U451" s="9" t="s">
        <v>186</v>
      </c>
      <c r="W451" s="9">
        <v>1006</v>
      </c>
      <c r="AO451" s="9">
        <v>83</v>
      </c>
      <c r="CG451" s="9">
        <v>0</v>
      </c>
      <c r="CK451" s="9" t="s">
        <v>228</v>
      </c>
    </row>
    <row r="452" spans="1:89" s="9" customFormat="1" ht="12" x14ac:dyDescent="0.2">
      <c r="A452" s="9">
        <v>720</v>
      </c>
      <c r="B452" s="9">
        <v>94</v>
      </c>
      <c r="C452" s="9" t="s">
        <v>342</v>
      </c>
      <c r="D452" s="10" t="s">
        <v>340</v>
      </c>
      <c r="F452" s="9" t="s">
        <v>233</v>
      </c>
      <c r="G452" s="9" t="s">
        <v>255</v>
      </c>
      <c r="H452" s="9" t="s">
        <v>99</v>
      </c>
      <c r="I452" s="9" t="s">
        <v>40</v>
      </c>
      <c r="K452" s="38"/>
      <c r="L452" s="13">
        <v>1</v>
      </c>
      <c r="Q452" s="9">
        <v>0.1</v>
      </c>
      <c r="U452" s="9" t="s">
        <v>186</v>
      </c>
      <c r="W452" s="9">
        <v>877</v>
      </c>
      <c r="AO452" s="9">
        <v>53</v>
      </c>
      <c r="CG452" s="9">
        <v>20</v>
      </c>
      <c r="CK452" s="9" t="s">
        <v>228</v>
      </c>
    </row>
    <row r="453" spans="1:89" s="9" customFormat="1" ht="12" x14ac:dyDescent="0.2">
      <c r="A453" s="9">
        <v>721</v>
      </c>
      <c r="B453" s="9">
        <v>94</v>
      </c>
      <c r="C453" s="9" t="s">
        <v>342</v>
      </c>
      <c r="D453" s="10" t="s">
        <v>340</v>
      </c>
      <c r="F453" s="9" t="s">
        <v>233</v>
      </c>
      <c r="G453" s="9" t="s">
        <v>255</v>
      </c>
      <c r="H453" s="9" t="s">
        <v>99</v>
      </c>
      <c r="I453" s="9" t="s">
        <v>40</v>
      </c>
      <c r="K453" s="38"/>
      <c r="L453" s="13">
        <v>1</v>
      </c>
      <c r="Q453" s="9">
        <v>0</v>
      </c>
      <c r="U453" s="9" t="s">
        <v>186</v>
      </c>
      <c r="W453" s="9">
        <v>1295</v>
      </c>
      <c r="AO453" s="9">
        <v>62</v>
      </c>
      <c r="CG453" s="9">
        <v>0</v>
      </c>
      <c r="CK453" s="9" t="s">
        <v>228</v>
      </c>
    </row>
    <row r="454" spans="1:89" s="9" customFormat="1" ht="12" x14ac:dyDescent="0.2">
      <c r="A454" s="9">
        <v>722</v>
      </c>
      <c r="B454" s="9">
        <v>94</v>
      </c>
      <c r="C454" s="9" t="s">
        <v>342</v>
      </c>
      <c r="D454" s="10" t="s">
        <v>340</v>
      </c>
      <c r="F454" s="9" t="s">
        <v>233</v>
      </c>
      <c r="G454" s="9" t="s">
        <v>255</v>
      </c>
      <c r="H454" s="9" t="s">
        <v>99</v>
      </c>
      <c r="I454" s="9" t="s">
        <v>40</v>
      </c>
      <c r="K454" s="38"/>
      <c r="L454" s="13">
        <v>1</v>
      </c>
      <c r="Q454" s="9">
        <v>0</v>
      </c>
      <c r="U454" s="9" t="s">
        <v>186</v>
      </c>
      <c r="W454" s="9">
        <v>1251</v>
      </c>
      <c r="AO454" s="9">
        <v>79</v>
      </c>
      <c r="CG454" s="9">
        <v>20</v>
      </c>
      <c r="CK454" s="9" t="s">
        <v>228</v>
      </c>
    </row>
    <row r="455" spans="1:89" s="9" customFormat="1" ht="12" x14ac:dyDescent="0.2">
      <c r="A455" s="9">
        <v>723</v>
      </c>
      <c r="B455" s="9">
        <v>94</v>
      </c>
      <c r="C455" s="9" t="s">
        <v>342</v>
      </c>
      <c r="D455" s="10" t="s">
        <v>340</v>
      </c>
      <c r="F455" s="9" t="s">
        <v>233</v>
      </c>
      <c r="G455" s="9" t="s">
        <v>255</v>
      </c>
      <c r="H455" s="9" t="s">
        <v>99</v>
      </c>
      <c r="I455" s="9" t="s">
        <v>40</v>
      </c>
      <c r="K455" s="38"/>
      <c r="L455" s="13">
        <v>1</v>
      </c>
      <c r="Q455" s="9">
        <v>0.1</v>
      </c>
      <c r="U455" s="9" t="s">
        <v>186</v>
      </c>
      <c r="W455" s="9">
        <v>1397</v>
      </c>
      <c r="AO455" s="9">
        <v>49</v>
      </c>
      <c r="CG455" s="9">
        <v>10</v>
      </c>
      <c r="CK455" s="9" t="s">
        <v>228</v>
      </c>
    </row>
    <row r="456" spans="1:89" s="9" customFormat="1" ht="12" x14ac:dyDescent="0.2">
      <c r="A456" s="9">
        <v>724</v>
      </c>
      <c r="B456" s="9">
        <v>94</v>
      </c>
      <c r="C456" s="9" t="s">
        <v>342</v>
      </c>
      <c r="D456" s="10" t="s">
        <v>340</v>
      </c>
      <c r="F456" s="9" t="s">
        <v>233</v>
      </c>
      <c r="G456" s="9" t="s">
        <v>255</v>
      </c>
      <c r="H456" s="9" t="s">
        <v>99</v>
      </c>
      <c r="I456" s="9" t="s">
        <v>40</v>
      </c>
      <c r="K456" s="38"/>
      <c r="L456" s="13">
        <v>1</v>
      </c>
      <c r="Q456" s="9">
        <v>0.1</v>
      </c>
      <c r="U456" s="9" t="s">
        <v>186</v>
      </c>
      <c r="W456" s="9">
        <v>1704</v>
      </c>
      <c r="AO456" s="9">
        <v>59</v>
      </c>
      <c r="CG456" s="9">
        <v>20</v>
      </c>
      <c r="CK456" s="9" t="s">
        <v>228</v>
      </c>
    </row>
    <row r="457" spans="1:89" s="9" customFormat="1" ht="12" x14ac:dyDescent="0.2">
      <c r="A457" s="9">
        <v>725</v>
      </c>
      <c r="B457" s="9">
        <v>94</v>
      </c>
      <c r="C457" s="9" t="s">
        <v>342</v>
      </c>
      <c r="D457" s="10" t="s">
        <v>340</v>
      </c>
      <c r="F457" s="9" t="s">
        <v>233</v>
      </c>
      <c r="G457" s="9" t="s">
        <v>255</v>
      </c>
      <c r="H457" s="9" t="s">
        <v>99</v>
      </c>
      <c r="I457" s="9" t="s">
        <v>40</v>
      </c>
      <c r="K457" s="38"/>
      <c r="L457" s="13">
        <v>1</v>
      </c>
      <c r="Q457" s="9">
        <v>0.1</v>
      </c>
      <c r="U457" s="9" t="s">
        <v>186</v>
      </c>
      <c r="W457" s="9">
        <v>1265</v>
      </c>
      <c r="AO457" s="9">
        <v>62</v>
      </c>
      <c r="CG457" s="9">
        <v>10</v>
      </c>
      <c r="CK457" s="9" t="s">
        <v>228</v>
      </c>
    </row>
    <row r="458" spans="1:89" s="9" customFormat="1" ht="12" x14ac:dyDescent="0.2">
      <c r="A458" s="9">
        <v>726</v>
      </c>
      <c r="B458" s="9">
        <v>94</v>
      </c>
      <c r="C458" s="9" t="s">
        <v>342</v>
      </c>
      <c r="D458" s="10" t="s">
        <v>340</v>
      </c>
      <c r="F458" s="9" t="s">
        <v>233</v>
      </c>
      <c r="G458" s="9" t="s">
        <v>255</v>
      </c>
      <c r="H458" s="9" t="s">
        <v>99</v>
      </c>
      <c r="I458" s="9" t="s">
        <v>40</v>
      </c>
      <c r="K458" s="38"/>
      <c r="L458" s="13">
        <v>1</v>
      </c>
      <c r="Q458" s="9">
        <v>0</v>
      </c>
      <c r="U458" s="9" t="s">
        <v>186</v>
      </c>
      <c r="W458" s="9">
        <v>1340</v>
      </c>
      <c r="AO458" s="9">
        <v>77</v>
      </c>
      <c r="CG458" s="9">
        <v>10</v>
      </c>
      <c r="CK458" s="9" t="s">
        <v>228</v>
      </c>
    </row>
    <row r="459" spans="1:89" s="9" customFormat="1" ht="12" x14ac:dyDescent="0.2">
      <c r="A459" s="9">
        <v>727</v>
      </c>
      <c r="B459" s="9">
        <v>94</v>
      </c>
      <c r="C459" s="9" t="s">
        <v>342</v>
      </c>
      <c r="D459" s="10" t="s">
        <v>340</v>
      </c>
      <c r="F459" s="9" t="s">
        <v>233</v>
      </c>
      <c r="G459" s="9" t="s">
        <v>255</v>
      </c>
      <c r="H459" s="9" t="s">
        <v>99</v>
      </c>
      <c r="I459" s="9" t="s">
        <v>40</v>
      </c>
      <c r="K459" s="38"/>
      <c r="L459" s="13">
        <v>1</v>
      </c>
      <c r="Q459" s="9">
        <v>0</v>
      </c>
      <c r="U459" s="9" t="s">
        <v>186</v>
      </c>
      <c r="W459" s="9">
        <v>1140</v>
      </c>
      <c r="AO459" s="9">
        <v>64</v>
      </c>
      <c r="CG459" s="9">
        <v>20</v>
      </c>
      <c r="CK459" s="9" t="s">
        <v>228</v>
      </c>
    </row>
    <row r="460" spans="1:89" s="9" customFormat="1" ht="12" x14ac:dyDescent="0.2">
      <c r="A460" s="9">
        <v>728</v>
      </c>
      <c r="B460" s="9">
        <v>94</v>
      </c>
      <c r="C460" s="9" t="s">
        <v>342</v>
      </c>
      <c r="D460" s="10" t="s">
        <v>340</v>
      </c>
      <c r="F460" s="9" t="s">
        <v>233</v>
      </c>
      <c r="G460" s="9" t="s">
        <v>255</v>
      </c>
      <c r="H460" s="9" t="s">
        <v>99</v>
      </c>
      <c r="I460" s="9" t="s">
        <v>40</v>
      </c>
      <c r="K460" s="38"/>
      <c r="L460" s="13">
        <v>1</v>
      </c>
      <c r="Q460" s="9">
        <v>0.1</v>
      </c>
      <c r="U460" s="9" t="s">
        <v>186</v>
      </c>
      <c r="W460" s="9">
        <v>1840</v>
      </c>
      <c r="AO460" s="9">
        <v>51</v>
      </c>
      <c r="CG460" s="9">
        <v>0</v>
      </c>
      <c r="CK460" s="9" t="s">
        <v>228</v>
      </c>
    </row>
    <row r="461" spans="1:89" s="9" customFormat="1" ht="12" x14ac:dyDescent="0.2">
      <c r="A461" s="9">
        <v>729</v>
      </c>
      <c r="B461" s="9">
        <v>94</v>
      </c>
      <c r="C461" s="9" t="s">
        <v>342</v>
      </c>
      <c r="D461" s="10" t="s">
        <v>340</v>
      </c>
      <c r="F461" s="9" t="s">
        <v>233</v>
      </c>
      <c r="G461" s="9" t="s">
        <v>255</v>
      </c>
      <c r="H461" s="9" t="s">
        <v>99</v>
      </c>
      <c r="I461" s="9" t="s">
        <v>40</v>
      </c>
      <c r="K461" s="38">
        <v>1</v>
      </c>
      <c r="L461" s="13">
        <v>1</v>
      </c>
      <c r="Q461" s="9">
        <v>0.2</v>
      </c>
      <c r="U461" s="9" t="s">
        <v>186</v>
      </c>
      <c r="W461" s="9">
        <v>1499</v>
      </c>
      <c r="AO461" s="9">
        <v>105</v>
      </c>
      <c r="CG461" s="9">
        <v>0</v>
      </c>
      <c r="CK461" s="9" t="s">
        <v>228</v>
      </c>
    </row>
    <row r="462" spans="1:89" s="9" customFormat="1" ht="12" x14ac:dyDescent="0.2">
      <c r="A462" s="9">
        <v>730</v>
      </c>
      <c r="B462" s="9">
        <v>94</v>
      </c>
      <c r="C462" s="9" t="s">
        <v>342</v>
      </c>
      <c r="D462" s="10" t="s">
        <v>340</v>
      </c>
      <c r="F462" s="9" t="s">
        <v>233</v>
      </c>
      <c r="G462" s="9" t="s">
        <v>255</v>
      </c>
      <c r="H462" s="9" t="s">
        <v>99</v>
      </c>
      <c r="I462" s="9" t="s">
        <v>40</v>
      </c>
      <c r="K462" s="38"/>
      <c r="L462" s="13">
        <v>1</v>
      </c>
      <c r="Q462" s="9">
        <v>0.1</v>
      </c>
      <c r="U462" s="9" t="s">
        <v>186</v>
      </c>
      <c r="W462" s="9">
        <v>581</v>
      </c>
      <c r="AO462" s="9">
        <v>135</v>
      </c>
      <c r="CG462" s="9">
        <v>20</v>
      </c>
      <c r="CK462" s="9" t="s">
        <v>228</v>
      </c>
    </row>
    <row r="463" spans="1:89" s="9" customFormat="1" ht="12" x14ac:dyDescent="0.2">
      <c r="A463" s="9">
        <v>731</v>
      </c>
      <c r="B463" s="9">
        <v>94</v>
      </c>
      <c r="C463" s="9" t="s">
        <v>342</v>
      </c>
      <c r="D463" s="10" t="s">
        <v>340</v>
      </c>
      <c r="F463" s="9" t="s">
        <v>233</v>
      </c>
      <c r="G463" s="9" t="s">
        <v>255</v>
      </c>
      <c r="H463" s="9" t="s">
        <v>99</v>
      </c>
      <c r="I463" s="9" t="s">
        <v>40</v>
      </c>
      <c r="K463" s="38"/>
      <c r="L463" s="13">
        <v>1</v>
      </c>
      <c r="Q463" s="9">
        <v>0.1</v>
      </c>
      <c r="U463" s="9" t="s">
        <v>186</v>
      </c>
      <c r="W463" s="9">
        <v>1155</v>
      </c>
      <c r="AO463" s="9">
        <v>136</v>
      </c>
      <c r="CG463" s="9">
        <v>10</v>
      </c>
      <c r="CK463" s="9" t="s">
        <v>228</v>
      </c>
    </row>
    <row r="464" spans="1:89" s="9" customFormat="1" ht="12" x14ac:dyDescent="0.2">
      <c r="A464" s="9">
        <v>732</v>
      </c>
      <c r="B464" s="9">
        <v>94</v>
      </c>
      <c r="C464" s="9" t="s">
        <v>342</v>
      </c>
      <c r="D464" s="10" t="s">
        <v>340</v>
      </c>
      <c r="F464" s="9" t="s">
        <v>233</v>
      </c>
      <c r="G464" s="9" t="s">
        <v>255</v>
      </c>
      <c r="H464" s="9" t="s">
        <v>99</v>
      </c>
      <c r="I464" s="9" t="s">
        <v>40</v>
      </c>
      <c r="K464" s="38"/>
      <c r="L464" s="13">
        <v>1</v>
      </c>
      <c r="Q464" s="9">
        <v>0</v>
      </c>
      <c r="U464" s="9" t="s">
        <v>186</v>
      </c>
      <c r="W464" s="9">
        <v>1715</v>
      </c>
      <c r="AO464" s="9">
        <v>190</v>
      </c>
      <c r="CG464" s="9">
        <v>10</v>
      </c>
      <c r="CK464" s="9" t="s">
        <v>228</v>
      </c>
    </row>
    <row r="465" spans="1:89" s="9" customFormat="1" ht="12" x14ac:dyDescent="0.2">
      <c r="A465" s="9">
        <v>733</v>
      </c>
      <c r="B465" s="9">
        <v>94</v>
      </c>
      <c r="C465" s="9" t="s">
        <v>342</v>
      </c>
      <c r="D465" s="10" t="s">
        <v>340</v>
      </c>
      <c r="F465" s="9" t="s">
        <v>233</v>
      </c>
      <c r="G465" s="9" t="s">
        <v>255</v>
      </c>
      <c r="H465" s="9" t="s">
        <v>99</v>
      </c>
      <c r="I465" s="9" t="s">
        <v>40</v>
      </c>
      <c r="K465" s="38"/>
      <c r="L465" s="13">
        <v>1</v>
      </c>
      <c r="Q465" s="9">
        <v>0.2</v>
      </c>
      <c r="U465" s="9" t="s">
        <v>186</v>
      </c>
      <c r="W465" s="9">
        <v>1388</v>
      </c>
      <c r="AO465" s="9">
        <v>150</v>
      </c>
      <c r="CG465" s="9">
        <v>0</v>
      </c>
      <c r="CK465" s="9" t="s">
        <v>228</v>
      </c>
    </row>
    <row r="466" spans="1:89" s="9" customFormat="1" ht="12" x14ac:dyDescent="0.2">
      <c r="A466" s="9">
        <v>734</v>
      </c>
      <c r="B466" s="9">
        <v>94</v>
      </c>
      <c r="C466" s="9" t="s">
        <v>342</v>
      </c>
      <c r="D466" s="10" t="s">
        <v>340</v>
      </c>
      <c r="F466" s="9" t="s">
        <v>233</v>
      </c>
      <c r="G466" s="9" t="s">
        <v>255</v>
      </c>
      <c r="H466" s="9" t="s">
        <v>99</v>
      </c>
      <c r="I466" s="9" t="s">
        <v>40</v>
      </c>
      <c r="K466" s="38"/>
      <c r="L466" s="13">
        <v>1</v>
      </c>
      <c r="Q466" s="9">
        <v>0.2</v>
      </c>
      <c r="U466" s="9" t="s">
        <v>186</v>
      </c>
      <c r="W466" s="9">
        <v>1046</v>
      </c>
      <c r="AO466" s="9">
        <v>118</v>
      </c>
      <c r="CG466" s="9">
        <v>0</v>
      </c>
      <c r="CK466" s="9" t="s">
        <v>228</v>
      </c>
    </row>
    <row r="467" spans="1:89" s="9" customFormat="1" ht="12" x14ac:dyDescent="0.2">
      <c r="A467" s="9">
        <v>735</v>
      </c>
      <c r="B467" s="9">
        <v>94</v>
      </c>
      <c r="C467" s="9" t="s">
        <v>342</v>
      </c>
      <c r="D467" s="10" t="s">
        <v>340</v>
      </c>
      <c r="F467" s="9" t="s">
        <v>233</v>
      </c>
      <c r="G467" s="9" t="s">
        <v>255</v>
      </c>
      <c r="H467" s="9" t="s">
        <v>99</v>
      </c>
      <c r="I467" s="9" t="s">
        <v>40</v>
      </c>
      <c r="K467" s="38"/>
      <c r="L467" s="13">
        <v>1</v>
      </c>
      <c r="Q467" s="9">
        <v>0</v>
      </c>
      <c r="U467" s="9" t="s">
        <v>186</v>
      </c>
      <c r="W467" s="9">
        <v>1071</v>
      </c>
      <c r="AO467" s="9">
        <v>118</v>
      </c>
      <c r="CG467" s="9">
        <v>20</v>
      </c>
      <c r="CK467" s="9" t="s">
        <v>228</v>
      </c>
    </row>
    <row r="468" spans="1:89" s="9" customFormat="1" ht="12" x14ac:dyDescent="0.2">
      <c r="A468" s="9">
        <v>736</v>
      </c>
      <c r="B468" s="9">
        <v>94</v>
      </c>
      <c r="C468" s="9" t="s">
        <v>342</v>
      </c>
      <c r="D468" s="10" t="s">
        <v>340</v>
      </c>
      <c r="F468" s="9" t="s">
        <v>233</v>
      </c>
      <c r="G468" s="9" t="s">
        <v>255</v>
      </c>
      <c r="H468" s="9" t="s">
        <v>99</v>
      </c>
      <c r="I468" s="9" t="s">
        <v>40</v>
      </c>
      <c r="K468" s="38"/>
      <c r="L468" s="13">
        <v>1</v>
      </c>
      <c r="Q468" s="9">
        <v>0.1</v>
      </c>
      <c r="U468" s="9" t="s">
        <v>186</v>
      </c>
      <c r="W468" s="9">
        <v>1036</v>
      </c>
      <c r="AO468" s="9">
        <v>170</v>
      </c>
      <c r="CG468" s="9">
        <v>0</v>
      </c>
      <c r="CK468" s="9" t="s">
        <v>228</v>
      </c>
    </row>
    <row r="469" spans="1:89" s="9" customFormat="1" ht="12" x14ac:dyDescent="0.2">
      <c r="A469" s="9">
        <v>737</v>
      </c>
      <c r="B469" s="9">
        <v>94</v>
      </c>
      <c r="C469" s="9" t="s">
        <v>342</v>
      </c>
      <c r="D469" s="10" t="s">
        <v>340</v>
      </c>
      <c r="F469" s="9" t="s">
        <v>233</v>
      </c>
      <c r="G469" s="9" t="s">
        <v>255</v>
      </c>
      <c r="H469" s="9" t="s">
        <v>99</v>
      </c>
      <c r="I469" s="9" t="s">
        <v>40</v>
      </c>
      <c r="K469" s="38"/>
      <c r="L469" s="13">
        <v>1</v>
      </c>
      <c r="Q469" s="9">
        <v>0.2</v>
      </c>
      <c r="U469" s="9" t="s">
        <v>186</v>
      </c>
      <c r="W469" s="9">
        <v>702</v>
      </c>
      <c r="AO469" s="9">
        <v>1220</v>
      </c>
      <c r="CG469" s="9">
        <v>10</v>
      </c>
      <c r="CK469" s="9" t="s">
        <v>228</v>
      </c>
    </row>
    <row r="470" spans="1:89" s="9" customFormat="1" ht="12" x14ac:dyDescent="0.2">
      <c r="A470" s="9">
        <v>738</v>
      </c>
      <c r="B470" s="9">
        <v>94</v>
      </c>
      <c r="C470" s="9" t="s">
        <v>342</v>
      </c>
      <c r="D470" s="10" t="s">
        <v>340</v>
      </c>
      <c r="F470" s="9" t="s">
        <v>233</v>
      </c>
      <c r="G470" s="9" t="s">
        <v>255</v>
      </c>
      <c r="H470" s="9" t="s">
        <v>99</v>
      </c>
      <c r="I470" s="9" t="s">
        <v>40</v>
      </c>
      <c r="K470" s="38"/>
      <c r="L470" s="13">
        <v>1</v>
      </c>
      <c r="Q470" s="9">
        <v>0</v>
      </c>
      <c r="U470" s="9" t="s">
        <v>186</v>
      </c>
      <c r="W470" s="9">
        <v>1006</v>
      </c>
      <c r="AO470" s="9">
        <v>103</v>
      </c>
      <c r="CG470" s="9">
        <v>0</v>
      </c>
      <c r="CK470" s="9" t="s">
        <v>228</v>
      </c>
    </row>
    <row r="471" spans="1:89" s="9" customFormat="1" ht="12" x14ac:dyDescent="0.2">
      <c r="A471" s="9">
        <v>739</v>
      </c>
      <c r="B471" s="9">
        <v>94</v>
      </c>
      <c r="C471" s="9" t="s">
        <v>342</v>
      </c>
      <c r="D471" s="10" t="s">
        <v>340</v>
      </c>
      <c r="F471" s="9" t="s">
        <v>233</v>
      </c>
      <c r="G471" s="9" t="s">
        <v>255</v>
      </c>
      <c r="H471" s="9" t="s">
        <v>99</v>
      </c>
      <c r="I471" s="9" t="s">
        <v>40</v>
      </c>
      <c r="K471" s="38"/>
      <c r="L471" s="13">
        <v>1</v>
      </c>
      <c r="Q471" s="9">
        <v>0.1</v>
      </c>
      <c r="U471" s="9" t="s">
        <v>186</v>
      </c>
      <c r="W471" s="9">
        <v>570</v>
      </c>
      <c r="AO471" s="9">
        <v>187</v>
      </c>
      <c r="CG471" s="9">
        <v>10</v>
      </c>
      <c r="CK471" s="9" t="s">
        <v>228</v>
      </c>
    </row>
    <row r="472" spans="1:89" s="9" customFormat="1" ht="12" x14ac:dyDescent="0.2">
      <c r="A472" s="9">
        <v>740</v>
      </c>
      <c r="B472" s="9">
        <v>94</v>
      </c>
      <c r="C472" s="9" t="s">
        <v>342</v>
      </c>
      <c r="D472" s="10" t="s">
        <v>340</v>
      </c>
      <c r="F472" s="9" t="s">
        <v>233</v>
      </c>
      <c r="G472" s="9" t="s">
        <v>255</v>
      </c>
      <c r="H472" s="9" t="s">
        <v>99</v>
      </c>
      <c r="I472" s="9" t="s">
        <v>40</v>
      </c>
      <c r="K472" s="38"/>
      <c r="L472" s="13">
        <v>1</v>
      </c>
      <c r="Q472" s="9">
        <v>0</v>
      </c>
      <c r="U472" s="9" t="s">
        <v>186</v>
      </c>
      <c r="W472" s="9">
        <v>523</v>
      </c>
      <c r="AO472" s="9">
        <v>83</v>
      </c>
      <c r="CG472" s="9">
        <v>20</v>
      </c>
      <c r="CK472" s="9" t="s">
        <v>228</v>
      </c>
    </row>
    <row r="473" spans="1:89" s="9" customFormat="1" ht="12" x14ac:dyDescent="0.2">
      <c r="A473" s="9">
        <v>741</v>
      </c>
      <c r="B473" s="9">
        <v>94</v>
      </c>
      <c r="C473" s="9" t="s">
        <v>342</v>
      </c>
      <c r="D473" s="10" t="s">
        <v>340</v>
      </c>
      <c r="F473" s="9" t="s">
        <v>233</v>
      </c>
      <c r="G473" s="9" t="s">
        <v>255</v>
      </c>
      <c r="H473" s="9" t="s">
        <v>99</v>
      </c>
      <c r="I473" s="9" t="s">
        <v>40</v>
      </c>
      <c r="K473" s="38"/>
      <c r="L473" s="13">
        <v>1</v>
      </c>
      <c r="Q473" s="9">
        <v>0.2</v>
      </c>
      <c r="U473" s="9" t="s">
        <v>186</v>
      </c>
      <c r="W473" s="9">
        <v>2815</v>
      </c>
      <c r="AO473" s="9">
        <v>99</v>
      </c>
      <c r="CG473" s="9">
        <v>0</v>
      </c>
      <c r="CK473" s="9" t="s">
        <v>228</v>
      </c>
    </row>
    <row r="474" spans="1:89" s="9" customFormat="1" ht="12" x14ac:dyDescent="0.2">
      <c r="A474" s="9">
        <v>742</v>
      </c>
      <c r="B474" s="9">
        <v>94</v>
      </c>
      <c r="C474" s="9" t="s">
        <v>342</v>
      </c>
      <c r="D474" s="10" t="s">
        <v>340</v>
      </c>
      <c r="F474" s="9" t="s">
        <v>233</v>
      </c>
      <c r="G474" s="9" t="s">
        <v>255</v>
      </c>
      <c r="H474" s="9" t="s">
        <v>99</v>
      </c>
      <c r="I474" s="9" t="s">
        <v>40</v>
      </c>
      <c r="K474" s="38"/>
      <c r="L474" s="13">
        <v>1</v>
      </c>
      <c r="Q474" s="9">
        <v>0.1</v>
      </c>
      <c r="U474" s="9" t="s">
        <v>186</v>
      </c>
      <c r="W474" s="9">
        <v>1868</v>
      </c>
      <c r="AO474" s="9">
        <v>124</v>
      </c>
      <c r="CG474" s="9">
        <v>20</v>
      </c>
      <c r="CK474" s="9" t="s">
        <v>228</v>
      </c>
    </row>
    <row r="475" spans="1:89" s="9" customFormat="1" ht="12" x14ac:dyDescent="0.2">
      <c r="A475" s="9">
        <v>743</v>
      </c>
      <c r="B475" s="9">
        <v>94</v>
      </c>
      <c r="C475" s="9" t="s">
        <v>342</v>
      </c>
      <c r="D475" s="10" t="s">
        <v>340</v>
      </c>
      <c r="F475" s="9" t="s">
        <v>233</v>
      </c>
      <c r="G475" s="9" t="s">
        <v>255</v>
      </c>
      <c r="H475" s="9" t="s">
        <v>99</v>
      </c>
      <c r="I475" s="9" t="s">
        <v>40</v>
      </c>
      <c r="K475" s="38"/>
      <c r="L475" s="13">
        <v>1</v>
      </c>
      <c r="Q475" s="9">
        <v>0.1</v>
      </c>
      <c r="U475" s="9" t="s">
        <v>186</v>
      </c>
      <c r="W475" s="9">
        <v>993</v>
      </c>
      <c r="AO475" s="9">
        <v>177</v>
      </c>
      <c r="CG475" s="9">
        <v>0</v>
      </c>
      <c r="CK475" s="9" t="s">
        <v>228</v>
      </c>
    </row>
    <row r="476" spans="1:89" s="9" customFormat="1" ht="12" x14ac:dyDescent="0.2">
      <c r="A476" s="9">
        <v>744</v>
      </c>
      <c r="B476" s="9">
        <v>94</v>
      </c>
      <c r="C476" s="9" t="s">
        <v>342</v>
      </c>
      <c r="D476" s="10" t="s">
        <v>340</v>
      </c>
      <c r="F476" s="9" t="s">
        <v>233</v>
      </c>
      <c r="G476" s="9" t="s">
        <v>255</v>
      </c>
      <c r="H476" s="9" t="s">
        <v>99</v>
      </c>
      <c r="I476" s="9" t="s">
        <v>40</v>
      </c>
      <c r="K476" s="38"/>
      <c r="L476" s="13">
        <v>1</v>
      </c>
      <c r="Q476" s="9">
        <v>0</v>
      </c>
      <c r="U476" s="9" t="s">
        <v>186</v>
      </c>
      <c r="W476" s="9">
        <v>1623</v>
      </c>
      <c r="AO476" s="9">
        <v>124</v>
      </c>
      <c r="CG476" s="9">
        <v>0</v>
      </c>
      <c r="CK476" s="9" t="s">
        <v>228</v>
      </c>
    </row>
    <row r="477" spans="1:89" s="9" customFormat="1" ht="12" x14ac:dyDescent="0.2">
      <c r="A477" s="9">
        <v>745</v>
      </c>
      <c r="B477" s="9">
        <v>94</v>
      </c>
      <c r="C477" s="9" t="s">
        <v>342</v>
      </c>
      <c r="D477" s="10" t="s">
        <v>340</v>
      </c>
      <c r="F477" s="9" t="s">
        <v>233</v>
      </c>
      <c r="G477" s="9" t="s">
        <v>255</v>
      </c>
      <c r="H477" s="9" t="s">
        <v>99</v>
      </c>
      <c r="I477" s="9" t="s">
        <v>40</v>
      </c>
      <c r="K477" s="38"/>
      <c r="L477" s="13">
        <v>1</v>
      </c>
      <c r="Q477" s="9">
        <v>0</v>
      </c>
      <c r="U477" s="9" t="s">
        <v>186</v>
      </c>
      <c r="W477" s="9">
        <v>2527</v>
      </c>
      <c r="AO477" s="9">
        <v>95</v>
      </c>
      <c r="CG477" s="9">
        <v>10</v>
      </c>
      <c r="CK477" s="9" t="s">
        <v>228</v>
      </c>
    </row>
    <row r="478" spans="1:89" s="9" customFormat="1" ht="12" x14ac:dyDescent="0.2">
      <c r="A478" s="9">
        <v>746</v>
      </c>
      <c r="B478" s="9">
        <v>94</v>
      </c>
      <c r="C478" s="9" t="s">
        <v>342</v>
      </c>
      <c r="D478" s="10" t="s">
        <v>340</v>
      </c>
      <c r="F478" s="9" t="s">
        <v>233</v>
      </c>
      <c r="G478" s="9" t="s">
        <v>255</v>
      </c>
      <c r="H478" s="9" t="s">
        <v>99</v>
      </c>
      <c r="I478" s="9" t="s">
        <v>40</v>
      </c>
      <c r="K478" s="38"/>
      <c r="L478" s="13">
        <v>1</v>
      </c>
      <c r="Q478" s="9">
        <v>0</v>
      </c>
      <c r="U478" s="9" t="s">
        <v>186</v>
      </c>
      <c r="W478" s="9">
        <v>3497</v>
      </c>
      <c r="AO478" s="9">
        <v>80</v>
      </c>
      <c r="CG478" s="9">
        <v>10</v>
      </c>
      <c r="CK478" s="9" t="s">
        <v>228</v>
      </c>
    </row>
    <row r="479" spans="1:89" s="9" customFormat="1" ht="12" x14ac:dyDescent="0.2">
      <c r="A479" s="9">
        <v>747</v>
      </c>
      <c r="B479" s="9">
        <v>94</v>
      </c>
      <c r="C479" s="9" t="s">
        <v>342</v>
      </c>
      <c r="D479" s="10" t="s">
        <v>340</v>
      </c>
      <c r="F479" s="9" t="s">
        <v>233</v>
      </c>
      <c r="G479" s="9" t="s">
        <v>255</v>
      </c>
      <c r="H479" s="9" t="s">
        <v>99</v>
      </c>
      <c r="I479" s="9" t="s">
        <v>40</v>
      </c>
      <c r="K479" s="38"/>
      <c r="L479" s="13">
        <v>1</v>
      </c>
      <c r="Q479" s="9">
        <v>0.2</v>
      </c>
      <c r="U479" s="9" t="s">
        <v>186</v>
      </c>
      <c r="W479" s="9">
        <v>1477</v>
      </c>
      <c r="AO479" s="9">
        <v>134</v>
      </c>
      <c r="CG479" s="9">
        <v>20</v>
      </c>
      <c r="CK479" s="9" t="s">
        <v>228</v>
      </c>
    </row>
    <row r="480" spans="1:89" s="9" customFormat="1" ht="12" x14ac:dyDescent="0.2">
      <c r="A480" s="9">
        <v>748</v>
      </c>
      <c r="B480" s="9">
        <v>94</v>
      </c>
      <c r="C480" s="9" t="s">
        <v>342</v>
      </c>
      <c r="D480" s="10" t="s">
        <v>340</v>
      </c>
      <c r="F480" s="9" t="s">
        <v>233</v>
      </c>
      <c r="G480" s="9" t="s">
        <v>255</v>
      </c>
      <c r="H480" s="9" t="s">
        <v>99</v>
      </c>
      <c r="I480" s="9" t="s">
        <v>40</v>
      </c>
      <c r="K480" s="38"/>
      <c r="L480" s="13">
        <v>1</v>
      </c>
      <c r="Q480" s="9">
        <v>0.1</v>
      </c>
      <c r="U480" s="9" t="s">
        <v>186</v>
      </c>
      <c r="W480" s="9">
        <v>566</v>
      </c>
      <c r="AO480" s="9">
        <v>193</v>
      </c>
      <c r="CG480" s="9">
        <v>10</v>
      </c>
      <c r="CK480" s="9" t="s">
        <v>228</v>
      </c>
    </row>
    <row r="481" spans="1:89" s="9" customFormat="1" ht="12" x14ac:dyDescent="0.2">
      <c r="A481" s="9">
        <v>749</v>
      </c>
      <c r="B481" s="9">
        <v>94</v>
      </c>
      <c r="C481" s="9" t="s">
        <v>342</v>
      </c>
      <c r="D481" s="10" t="s">
        <v>340</v>
      </c>
      <c r="F481" s="9" t="s">
        <v>233</v>
      </c>
      <c r="G481" s="9" t="s">
        <v>255</v>
      </c>
      <c r="H481" s="9" t="s">
        <v>99</v>
      </c>
      <c r="I481" s="9" t="s">
        <v>40</v>
      </c>
      <c r="K481" s="38"/>
      <c r="L481" s="13">
        <v>1</v>
      </c>
      <c r="Q481" s="9">
        <v>0.2</v>
      </c>
      <c r="U481" s="9" t="s">
        <v>186</v>
      </c>
      <c r="W481" s="9">
        <v>870</v>
      </c>
      <c r="AO481" s="9">
        <v>144</v>
      </c>
      <c r="CG481" s="9">
        <v>0</v>
      </c>
      <c r="CK481" s="9" t="s">
        <v>228</v>
      </c>
    </row>
    <row r="482" spans="1:89" s="9" customFormat="1" ht="12" x14ac:dyDescent="0.2">
      <c r="A482" s="9">
        <v>750</v>
      </c>
      <c r="B482" s="9">
        <v>94</v>
      </c>
      <c r="C482" s="9" t="s">
        <v>342</v>
      </c>
      <c r="D482" s="10" t="s">
        <v>340</v>
      </c>
      <c r="F482" s="9" t="s">
        <v>233</v>
      </c>
      <c r="G482" s="9" t="s">
        <v>255</v>
      </c>
      <c r="H482" s="9" t="s">
        <v>99</v>
      </c>
      <c r="I482" s="9" t="s">
        <v>40</v>
      </c>
      <c r="K482" s="38"/>
      <c r="L482" s="13">
        <v>1</v>
      </c>
      <c r="Q482" s="9">
        <v>0.1</v>
      </c>
      <c r="U482" s="9" t="s">
        <v>186</v>
      </c>
      <c r="W482" s="9">
        <v>1012</v>
      </c>
      <c r="AO482" s="9">
        <v>132</v>
      </c>
      <c r="CG482" s="9">
        <v>0</v>
      </c>
      <c r="CK482" s="9" t="s">
        <v>228</v>
      </c>
    </row>
    <row r="483" spans="1:89" s="9" customFormat="1" ht="12" x14ac:dyDescent="0.2">
      <c r="A483" s="9">
        <v>751</v>
      </c>
      <c r="B483" s="9">
        <v>94</v>
      </c>
      <c r="C483" s="9" t="s">
        <v>342</v>
      </c>
      <c r="D483" s="10" t="s">
        <v>340</v>
      </c>
      <c r="F483" s="9" t="s">
        <v>233</v>
      </c>
      <c r="G483" s="9" t="s">
        <v>255</v>
      </c>
      <c r="H483" s="9" t="s">
        <v>99</v>
      </c>
      <c r="I483" s="9" t="s">
        <v>40</v>
      </c>
      <c r="K483" s="38"/>
      <c r="L483" s="13">
        <v>1</v>
      </c>
      <c r="Q483" s="9">
        <v>0</v>
      </c>
      <c r="U483" s="9" t="s">
        <v>186</v>
      </c>
      <c r="W483" s="9">
        <v>950</v>
      </c>
      <c r="AO483" s="9">
        <v>114</v>
      </c>
      <c r="CG483" s="9">
        <v>0</v>
      </c>
      <c r="CK483" s="9" t="s">
        <v>228</v>
      </c>
    </row>
    <row r="484" spans="1:89" s="9" customFormat="1" ht="12" x14ac:dyDescent="0.2">
      <c r="A484" s="9">
        <v>752</v>
      </c>
      <c r="B484" s="9">
        <v>94</v>
      </c>
      <c r="C484" s="9" t="s">
        <v>342</v>
      </c>
      <c r="D484" s="10" t="s">
        <v>340</v>
      </c>
      <c r="F484" s="9" t="s">
        <v>233</v>
      </c>
      <c r="G484" s="9" t="s">
        <v>255</v>
      </c>
      <c r="H484" s="9" t="s">
        <v>99</v>
      </c>
      <c r="I484" s="9" t="s">
        <v>40</v>
      </c>
      <c r="K484" s="38"/>
      <c r="L484" s="13">
        <v>1</v>
      </c>
      <c r="Q484" s="9">
        <v>0.2</v>
      </c>
      <c r="U484" s="9" t="s">
        <v>186</v>
      </c>
      <c r="W484" s="9">
        <v>2101</v>
      </c>
      <c r="AO484" s="9">
        <v>230</v>
      </c>
      <c r="CG484" s="9">
        <v>0</v>
      </c>
      <c r="CK484" s="9" t="s">
        <v>228</v>
      </c>
    </row>
    <row r="485" spans="1:89" s="9" customFormat="1" ht="12" x14ac:dyDescent="0.2">
      <c r="A485" s="9">
        <v>753</v>
      </c>
      <c r="B485" s="9">
        <v>94</v>
      </c>
      <c r="C485" s="9" t="s">
        <v>342</v>
      </c>
      <c r="D485" s="10" t="s">
        <v>340</v>
      </c>
      <c r="F485" s="9" t="s">
        <v>233</v>
      </c>
      <c r="G485" s="9" t="s">
        <v>255</v>
      </c>
      <c r="H485" s="9" t="s">
        <v>99</v>
      </c>
      <c r="I485" s="9" t="s">
        <v>40</v>
      </c>
      <c r="K485" s="38"/>
      <c r="L485" s="13">
        <v>1</v>
      </c>
      <c r="Q485" s="9">
        <v>0</v>
      </c>
      <c r="U485" s="9" t="s">
        <v>186</v>
      </c>
      <c r="W485" s="9">
        <v>1193</v>
      </c>
      <c r="AO485" s="9">
        <v>216</v>
      </c>
      <c r="CG485" s="9">
        <v>10</v>
      </c>
      <c r="CK485" s="9" t="s">
        <v>228</v>
      </c>
    </row>
    <row r="486" spans="1:89" s="9" customFormat="1" ht="12" x14ac:dyDescent="0.2">
      <c r="A486" s="9">
        <v>754</v>
      </c>
      <c r="B486" s="9">
        <v>94</v>
      </c>
      <c r="C486" s="9" t="s">
        <v>342</v>
      </c>
      <c r="D486" s="10" t="s">
        <v>340</v>
      </c>
      <c r="F486" s="9" t="s">
        <v>233</v>
      </c>
      <c r="G486" s="9" t="s">
        <v>255</v>
      </c>
      <c r="H486" s="9" t="s">
        <v>99</v>
      </c>
      <c r="I486" s="9" t="s">
        <v>40</v>
      </c>
      <c r="K486" s="38"/>
      <c r="L486" s="13">
        <v>1</v>
      </c>
      <c r="Q486" s="9">
        <v>0</v>
      </c>
      <c r="U486" s="9" t="s">
        <v>186</v>
      </c>
      <c r="W486" s="9">
        <v>1294</v>
      </c>
      <c r="AO486" s="9">
        <v>150</v>
      </c>
      <c r="CG486" s="9">
        <v>0</v>
      </c>
      <c r="CK486" s="9" t="s">
        <v>228</v>
      </c>
    </row>
    <row r="487" spans="1:89" s="9" customFormat="1" ht="12" x14ac:dyDescent="0.2">
      <c r="A487" s="9">
        <v>755</v>
      </c>
      <c r="B487" s="9">
        <v>94</v>
      </c>
      <c r="C487" s="9" t="s">
        <v>342</v>
      </c>
      <c r="D487" s="10" t="s">
        <v>340</v>
      </c>
      <c r="F487" s="9" t="s">
        <v>233</v>
      </c>
      <c r="G487" s="9" t="s">
        <v>255</v>
      </c>
      <c r="H487" s="9" t="s">
        <v>99</v>
      </c>
      <c r="I487" s="9" t="s">
        <v>40</v>
      </c>
      <c r="K487" s="38"/>
      <c r="L487" s="13">
        <v>1</v>
      </c>
      <c r="Q487" s="9">
        <v>0</v>
      </c>
      <c r="U487" s="9" t="s">
        <v>186</v>
      </c>
      <c r="W487" s="9">
        <v>690</v>
      </c>
      <c r="AO487" s="9">
        <v>287</v>
      </c>
      <c r="CG487" s="9">
        <v>0</v>
      </c>
      <c r="CK487" s="9" t="s">
        <v>228</v>
      </c>
    </row>
    <row r="488" spans="1:89" s="9" customFormat="1" ht="12" x14ac:dyDescent="0.2">
      <c r="A488" s="9">
        <v>756</v>
      </c>
      <c r="B488" s="9">
        <v>94</v>
      </c>
      <c r="C488" s="9" t="s">
        <v>342</v>
      </c>
      <c r="D488" s="10" t="s">
        <v>340</v>
      </c>
      <c r="F488" s="9" t="s">
        <v>233</v>
      </c>
      <c r="G488" s="9" t="s">
        <v>255</v>
      </c>
      <c r="H488" s="9" t="s">
        <v>99</v>
      </c>
      <c r="I488" s="9" t="s">
        <v>40</v>
      </c>
      <c r="K488" s="38"/>
      <c r="L488" s="13">
        <v>1</v>
      </c>
      <c r="Q488" s="9">
        <v>0.1</v>
      </c>
      <c r="U488" s="9" t="s">
        <v>186</v>
      </c>
      <c r="W488" s="9">
        <v>2226</v>
      </c>
      <c r="AO488" s="9">
        <v>184</v>
      </c>
      <c r="CG488" s="9">
        <v>20</v>
      </c>
      <c r="CK488" s="9" t="s">
        <v>228</v>
      </c>
    </row>
    <row r="489" spans="1:89" s="9" customFormat="1" ht="12.75" x14ac:dyDescent="0.2">
      <c r="A489" s="9">
        <v>757</v>
      </c>
      <c r="B489" s="9">
        <v>95</v>
      </c>
      <c r="C489" s="9" t="s">
        <v>345</v>
      </c>
      <c r="D489" s="2" t="s">
        <v>344</v>
      </c>
      <c r="F489" s="9" t="s">
        <v>86</v>
      </c>
      <c r="G489" s="9" t="s">
        <v>234</v>
      </c>
      <c r="H489" s="9" t="s">
        <v>99</v>
      </c>
      <c r="I489" s="9" t="s">
        <v>40</v>
      </c>
      <c r="K489" s="13"/>
      <c r="L489" s="13"/>
      <c r="M489" s="9">
        <v>67</v>
      </c>
      <c r="N489" s="9" t="s">
        <v>373</v>
      </c>
      <c r="Q489" s="9">
        <v>0.43</v>
      </c>
      <c r="R489" s="9">
        <v>0.43</v>
      </c>
      <c r="S489" s="9">
        <v>0</v>
      </c>
      <c r="T489" s="9">
        <v>1.4</v>
      </c>
      <c r="U489" s="9" t="s">
        <v>186</v>
      </c>
      <c r="W489" s="9">
        <v>1486</v>
      </c>
      <c r="X489" s="9">
        <v>568</v>
      </c>
      <c r="Y489" s="9">
        <v>720</v>
      </c>
      <c r="Z489" s="9">
        <v>2623</v>
      </c>
      <c r="AO489" s="9">
        <v>36.340000000000003</v>
      </c>
      <c r="AP489" s="9">
        <v>19.920000000000002</v>
      </c>
      <c r="AQ489" s="9">
        <v>14.08</v>
      </c>
      <c r="AR489" s="9">
        <v>104.63</v>
      </c>
      <c r="AV489" s="9">
        <v>80.989999999999995</v>
      </c>
      <c r="AW489" s="9">
        <v>48.14</v>
      </c>
      <c r="AX489" s="9">
        <v>22.96</v>
      </c>
      <c r="AY489" s="9">
        <v>178.61</v>
      </c>
    </row>
    <row r="490" spans="1:89" s="9" customFormat="1" ht="12.75" x14ac:dyDescent="0.2">
      <c r="A490" s="9">
        <v>758</v>
      </c>
      <c r="B490" s="9">
        <v>95</v>
      </c>
      <c r="C490" s="9" t="s">
        <v>345</v>
      </c>
      <c r="D490" s="2" t="s">
        <v>344</v>
      </c>
      <c r="F490" s="9" t="s">
        <v>86</v>
      </c>
      <c r="G490" s="9" t="s">
        <v>235</v>
      </c>
      <c r="H490" s="9" t="s">
        <v>99</v>
      </c>
      <c r="I490" s="9" t="s">
        <v>40</v>
      </c>
      <c r="K490" s="13"/>
      <c r="L490" s="13"/>
      <c r="M490" s="9">
        <v>91</v>
      </c>
      <c r="N490" s="9" t="s">
        <v>374</v>
      </c>
      <c r="Q490" s="9">
        <v>0.47</v>
      </c>
      <c r="R490" s="9">
        <v>0.2</v>
      </c>
      <c r="S490" s="9">
        <v>0.2</v>
      </c>
      <c r="T490" s="9">
        <v>0.83</v>
      </c>
      <c r="U490" s="9" t="s">
        <v>186</v>
      </c>
      <c r="W490" s="9">
        <v>1427</v>
      </c>
      <c r="X490" s="9">
        <v>566</v>
      </c>
      <c r="Y490" s="9">
        <v>737</v>
      </c>
      <c r="Z490" s="9">
        <v>1255</v>
      </c>
    </row>
    <row r="491" spans="1:89" s="9" customFormat="1" ht="12.75" x14ac:dyDescent="0.2">
      <c r="A491" s="9">
        <v>759</v>
      </c>
      <c r="B491" s="9">
        <v>95</v>
      </c>
      <c r="C491" s="9" t="s">
        <v>345</v>
      </c>
      <c r="D491" s="2" t="s">
        <v>344</v>
      </c>
      <c r="F491" s="9" t="s">
        <v>86</v>
      </c>
      <c r="G491" s="9" t="s">
        <v>236</v>
      </c>
      <c r="H491" s="9" t="s">
        <v>353</v>
      </c>
      <c r="I491" s="9" t="s">
        <v>40</v>
      </c>
      <c r="K491" s="13"/>
      <c r="L491" s="13"/>
      <c r="M491" s="9">
        <v>33</v>
      </c>
      <c r="N491" s="9" t="s">
        <v>372</v>
      </c>
      <c r="Q491" s="9">
        <v>0.53</v>
      </c>
      <c r="R491" s="9">
        <v>0.16</v>
      </c>
      <c r="S491" s="9">
        <v>0.25</v>
      </c>
      <c r="T491" s="9">
        <v>0.8</v>
      </c>
      <c r="U491" s="9" t="s">
        <v>186</v>
      </c>
      <c r="W491" s="9">
        <v>1579</v>
      </c>
      <c r="X491" s="9">
        <v>637</v>
      </c>
      <c r="Y491" s="9">
        <v>738</v>
      </c>
      <c r="Z491" s="9">
        <v>2793</v>
      </c>
      <c r="AO491" s="9">
        <v>34.26</v>
      </c>
      <c r="AP491" s="9">
        <v>14.14</v>
      </c>
      <c r="AQ491" s="9">
        <v>16.18</v>
      </c>
      <c r="AR491" s="9">
        <v>70.63</v>
      </c>
      <c r="AV491" s="9">
        <v>78.8</v>
      </c>
      <c r="AW491" s="9">
        <v>32.450000000000003</v>
      </c>
      <c r="AX491" s="9">
        <v>22.82</v>
      </c>
      <c r="AY491" s="9">
        <v>156.07</v>
      </c>
    </row>
    <row r="492" spans="1:89" s="9" customFormat="1" ht="12.75" x14ac:dyDescent="0.2">
      <c r="A492" s="9">
        <v>760</v>
      </c>
      <c r="B492" s="9">
        <v>95</v>
      </c>
      <c r="C492" s="9" t="s">
        <v>345</v>
      </c>
      <c r="D492" s="2" t="s">
        <v>344</v>
      </c>
      <c r="F492" s="9" t="s">
        <v>86</v>
      </c>
      <c r="G492" s="9" t="s">
        <v>237</v>
      </c>
      <c r="H492" s="9" t="s">
        <v>353</v>
      </c>
      <c r="I492" s="9" t="s">
        <v>40</v>
      </c>
      <c r="K492" s="13"/>
      <c r="L492" s="13"/>
      <c r="M492" s="9">
        <v>44</v>
      </c>
      <c r="N492" s="9" t="s">
        <v>374</v>
      </c>
      <c r="Q492" s="9">
        <v>0.78</v>
      </c>
      <c r="R492" s="9">
        <v>0.16</v>
      </c>
      <c r="S492" s="9">
        <v>0.55000000000000004</v>
      </c>
      <c r="T492" s="9">
        <v>1.17</v>
      </c>
      <c r="U492" s="9" t="s">
        <v>186</v>
      </c>
      <c r="W492" s="9">
        <v>1299</v>
      </c>
      <c r="X492" s="9">
        <v>454</v>
      </c>
      <c r="Y492" s="9">
        <v>710</v>
      </c>
      <c r="Z492" s="9">
        <v>2391</v>
      </c>
    </row>
    <row r="493" spans="1:89" s="9" customFormat="1" ht="12.75" x14ac:dyDescent="0.2">
      <c r="A493" s="9">
        <v>761</v>
      </c>
      <c r="B493" s="9">
        <v>95</v>
      </c>
      <c r="C493" s="9" t="s">
        <v>345</v>
      </c>
      <c r="D493" s="2" t="s">
        <v>344</v>
      </c>
      <c r="F493" s="9" t="s">
        <v>86</v>
      </c>
      <c r="G493" s="9" t="s">
        <v>238</v>
      </c>
      <c r="H493" s="9" t="s">
        <v>354</v>
      </c>
      <c r="I493" s="9" t="s">
        <v>40</v>
      </c>
      <c r="K493" s="13"/>
      <c r="L493" s="13"/>
      <c r="M493" s="9">
        <v>11</v>
      </c>
      <c r="N493" s="9" t="s">
        <v>372</v>
      </c>
      <c r="Q493" s="9">
        <v>0.63</v>
      </c>
      <c r="R493" s="9">
        <v>0.08</v>
      </c>
      <c r="S493" s="9">
        <v>0.5</v>
      </c>
      <c r="T493" s="9">
        <v>0.8</v>
      </c>
      <c r="U493" s="9" t="s">
        <v>186</v>
      </c>
      <c r="W493" s="9">
        <v>2338</v>
      </c>
      <c r="X493" s="9">
        <v>179</v>
      </c>
      <c r="Y493" s="9">
        <v>1886</v>
      </c>
      <c r="Z493" s="9">
        <v>2568</v>
      </c>
      <c r="AO493" s="9">
        <v>48.01</v>
      </c>
      <c r="AP493" s="9">
        <v>9.44</v>
      </c>
      <c r="AQ493" s="9">
        <v>38.43</v>
      </c>
      <c r="AR493" s="9">
        <v>58.1</v>
      </c>
      <c r="AV493" s="9">
        <v>98.73</v>
      </c>
      <c r="AW493" s="9">
        <v>48.71</v>
      </c>
      <c r="AX493" s="9">
        <v>50.59</v>
      </c>
      <c r="AY493" s="9">
        <v>153.09</v>
      </c>
    </row>
    <row r="494" spans="1:89" s="9" customFormat="1" ht="12.75" x14ac:dyDescent="0.2">
      <c r="A494" s="9">
        <v>762</v>
      </c>
      <c r="B494" s="9">
        <v>95</v>
      </c>
      <c r="C494" s="9" t="s">
        <v>345</v>
      </c>
      <c r="D494" s="2" t="s">
        <v>344</v>
      </c>
      <c r="F494" s="9" t="s">
        <v>86</v>
      </c>
      <c r="G494" s="9" t="s">
        <v>239</v>
      </c>
      <c r="H494" s="9" t="s">
        <v>354</v>
      </c>
      <c r="I494" s="9" t="s">
        <v>40</v>
      </c>
      <c r="K494" s="13"/>
      <c r="L494" s="13"/>
      <c r="M494" s="9">
        <v>11</v>
      </c>
      <c r="N494" s="9" t="s">
        <v>374</v>
      </c>
      <c r="Q494" s="9">
        <v>1.45</v>
      </c>
      <c r="R494" s="9">
        <v>0.31</v>
      </c>
      <c r="S494" s="9">
        <v>1.02</v>
      </c>
      <c r="T494" s="9">
        <v>1.9</v>
      </c>
      <c r="U494" s="9" t="s">
        <v>186</v>
      </c>
      <c r="W494" s="9">
        <v>2284</v>
      </c>
      <c r="X494" s="9">
        <v>291</v>
      </c>
      <c r="Y494" s="9">
        <v>1729</v>
      </c>
      <c r="Z494" s="9">
        <v>2678</v>
      </c>
    </row>
    <row r="495" spans="1:89" x14ac:dyDescent="0.2">
      <c r="K495" s="14">
        <f>SUM(K3:K494)</f>
        <v>129</v>
      </c>
      <c r="L495" s="14">
        <f>SUM(L3:L494)</f>
        <v>738</v>
      </c>
      <c r="M495" s="14">
        <f>SUM(M3:M494)</f>
        <v>4155</v>
      </c>
    </row>
    <row r="497" spans="2:6" x14ac:dyDescent="0.2">
      <c r="B497" s="14" t="s">
        <v>440</v>
      </c>
      <c r="E497" s="14" t="s">
        <v>441</v>
      </c>
    </row>
    <row r="498" spans="2:6" x14ac:dyDescent="0.2">
      <c r="B498" s="9">
        <v>7</v>
      </c>
      <c r="E498" s="9" t="s">
        <v>81</v>
      </c>
    </row>
    <row r="499" spans="2:6" x14ac:dyDescent="0.2">
      <c r="B499" s="9">
        <v>12</v>
      </c>
      <c r="E499" s="9" t="s">
        <v>160</v>
      </c>
    </row>
    <row r="500" spans="2:6" x14ac:dyDescent="0.2">
      <c r="B500" s="9">
        <v>14</v>
      </c>
      <c r="E500" s="9" t="s">
        <v>31</v>
      </c>
    </row>
    <row r="501" spans="2:6" x14ac:dyDescent="0.2">
      <c r="B501" s="9">
        <v>28</v>
      </c>
      <c r="E501" s="9" t="s">
        <v>241</v>
      </c>
    </row>
    <row r="502" spans="2:6" x14ac:dyDescent="0.2">
      <c r="B502" s="9">
        <v>32</v>
      </c>
      <c r="E502" s="9" t="s">
        <v>56</v>
      </c>
    </row>
    <row r="503" spans="2:6" x14ac:dyDescent="0.2">
      <c r="B503" s="9">
        <v>39</v>
      </c>
      <c r="E503" s="9" t="s">
        <v>33</v>
      </c>
    </row>
    <row r="504" spans="2:6" x14ac:dyDescent="0.2">
      <c r="B504" s="9">
        <v>34</v>
      </c>
      <c r="E504" s="9" t="s">
        <v>242</v>
      </c>
      <c r="F504" s="9"/>
    </row>
    <row r="505" spans="2:6" x14ac:dyDescent="0.2">
      <c r="B505" s="9">
        <v>42</v>
      </c>
      <c r="E505" s="9" t="s">
        <v>102</v>
      </c>
    </row>
    <row r="506" spans="2:6" x14ac:dyDescent="0.2">
      <c r="B506" s="9">
        <v>45</v>
      </c>
      <c r="E506" s="9" t="s">
        <v>70</v>
      </c>
    </row>
    <row r="507" spans="2:6" x14ac:dyDescent="0.2">
      <c r="B507" s="9">
        <v>46</v>
      </c>
      <c r="E507" s="9" t="s">
        <v>94</v>
      </c>
    </row>
    <row r="508" spans="2:6" x14ac:dyDescent="0.2">
      <c r="B508" s="9">
        <v>47</v>
      </c>
      <c r="E508" s="9" t="s">
        <v>39</v>
      </c>
    </row>
    <row r="509" spans="2:6" x14ac:dyDescent="0.2">
      <c r="B509" s="9">
        <v>49</v>
      </c>
      <c r="E509" s="9" t="s">
        <v>50</v>
      </c>
    </row>
    <row r="510" spans="2:6" x14ac:dyDescent="0.2">
      <c r="B510" s="9">
        <v>52</v>
      </c>
      <c r="E510" s="9" t="s">
        <v>217</v>
      </c>
    </row>
    <row r="511" spans="2:6" x14ac:dyDescent="0.2">
      <c r="B511" s="9">
        <v>58</v>
      </c>
      <c r="E511" s="9" t="s">
        <v>73</v>
      </c>
    </row>
    <row r="512" spans="2:6" x14ac:dyDescent="0.2">
      <c r="B512" s="9">
        <v>61</v>
      </c>
      <c r="E512" s="9" t="s">
        <v>233</v>
      </c>
    </row>
    <row r="513" spans="2:6" x14ac:dyDescent="0.2">
      <c r="B513" s="9">
        <v>70</v>
      </c>
      <c r="E513" s="9" t="s">
        <v>61</v>
      </c>
    </row>
    <row r="514" spans="2:6" x14ac:dyDescent="0.2">
      <c r="B514" s="9">
        <v>71</v>
      </c>
      <c r="E514" s="9" t="s">
        <v>245</v>
      </c>
    </row>
    <row r="515" spans="2:6" x14ac:dyDescent="0.2">
      <c r="B515" s="9">
        <v>73</v>
      </c>
      <c r="E515" s="9" t="s">
        <v>246</v>
      </c>
    </row>
    <row r="516" spans="2:6" x14ac:dyDescent="0.2">
      <c r="B516" s="9">
        <v>76</v>
      </c>
      <c r="E516" s="9" t="s">
        <v>86</v>
      </c>
      <c r="F516" s="9"/>
    </row>
    <row r="517" spans="2:6" x14ac:dyDescent="0.2">
      <c r="B517" s="9">
        <v>77</v>
      </c>
      <c r="E517" s="9" t="s">
        <v>243</v>
      </c>
    </row>
    <row r="518" spans="2:6" x14ac:dyDescent="0.2">
      <c r="B518" s="9">
        <v>78</v>
      </c>
      <c r="E518" s="9" t="s">
        <v>66</v>
      </c>
    </row>
    <row r="519" spans="2:6" x14ac:dyDescent="0.2">
      <c r="B519" s="9">
        <v>79</v>
      </c>
      <c r="E519" s="9" t="s">
        <v>149</v>
      </c>
    </row>
    <row r="520" spans="2:6" x14ac:dyDescent="0.2">
      <c r="B520" s="9">
        <v>80</v>
      </c>
      <c r="E520" s="9" t="s">
        <v>104</v>
      </c>
      <c r="F520" s="9"/>
    </row>
    <row r="521" spans="2:6" x14ac:dyDescent="0.2">
      <c r="B521" s="9">
        <v>81</v>
      </c>
    </row>
    <row r="522" spans="2:6" x14ac:dyDescent="0.2">
      <c r="B522" s="9">
        <v>82</v>
      </c>
    </row>
    <row r="523" spans="2:6" x14ac:dyDescent="0.2">
      <c r="B523" s="9">
        <v>83</v>
      </c>
      <c r="E523" s="9"/>
      <c r="F523" s="9"/>
    </row>
    <row r="524" spans="2:6" x14ac:dyDescent="0.2">
      <c r="B524" s="9">
        <v>84</v>
      </c>
    </row>
    <row r="525" spans="2:6" x14ac:dyDescent="0.2">
      <c r="B525" s="9">
        <v>85</v>
      </c>
    </row>
    <row r="526" spans="2:6" x14ac:dyDescent="0.2">
      <c r="B526" s="9">
        <v>86</v>
      </c>
      <c r="E526" s="9"/>
    </row>
    <row r="527" spans="2:6" x14ac:dyDescent="0.2">
      <c r="B527" s="9">
        <v>87</v>
      </c>
    </row>
    <row r="528" spans="2:6" x14ac:dyDescent="0.2">
      <c r="B528" s="9">
        <v>88</v>
      </c>
      <c r="F528" s="9"/>
    </row>
    <row r="529" spans="2:5" x14ac:dyDescent="0.2">
      <c r="B529" s="9">
        <v>89</v>
      </c>
      <c r="E529" s="9"/>
    </row>
    <row r="530" spans="2:5" x14ac:dyDescent="0.2">
      <c r="B530" s="9">
        <v>90</v>
      </c>
    </row>
    <row r="531" spans="2:5" x14ac:dyDescent="0.2">
      <c r="B531" s="9">
        <v>91</v>
      </c>
    </row>
    <row r="532" spans="2:5" x14ac:dyDescent="0.2">
      <c r="B532" s="9">
        <v>92</v>
      </c>
    </row>
    <row r="533" spans="2:5" x14ac:dyDescent="0.2">
      <c r="B533" s="9">
        <v>93</v>
      </c>
    </row>
    <row r="534" spans="2:5" x14ac:dyDescent="0.2">
      <c r="B534" s="9">
        <v>94</v>
      </c>
    </row>
    <row r="535" spans="2:5" x14ac:dyDescent="0.2">
      <c r="B535" s="9">
        <v>95</v>
      </c>
    </row>
    <row r="536" spans="2:5" x14ac:dyDescent="0.2">
      <c r="B536" s="9"/>
    </row>
    <row r="537" spans="2:5" x14ac:dyDescent="0.2">
      <c r="B537" s="9"/>
    </row>
    <row r="538" spans="2:5" x14ac:dyDescent="0.2">
      <c r="B538" s="9"/>
    </row>
    <row r="539" spans="2:5" x14ac:dyDescent="0.2">
      <c r="B539" s="9"/>
    </row>
    <row r="540" spans="2:5" x14ac:dyDescent="0.2">
      <c r="B540" s="9"/>
    </row>
    <row r="541" spans="2:5" x14ac:dyDescent="0.2">
      <c r="B541" s="9"/>
    </row>
    <row r="542" spans="2:5" x14ac:dyDescent="0.2">
      <c r="B542" s="9"/>
    </row>
    <row r="543" spans="2:5" x14ac:dyDescent="0.2">
      <c r="B543" s="9"/>
    </row>
    <row r="544" spans="2:5" x14ac:dyDescent="0.2">
      <c r="B544" s="9"/>
    </row>
    <row r="545" spans="2:2" x14ac:dyDescent="0.2">
      <c r="B545" s="9"/>
    </row>
    <row r="548" spans="2:2" x14ac:dyDescent="0.2">
      <c r="B548" s="9"/>
    </row>
    <row r="549" spans="2:2" x14ac:dyDescent="0.2">
      <c r="B549" s="9"/>
    </row>
    <row r="550" spans="2:2" x14ac:dyDescent="0.2">
      <c r="B550" s="9"/>
    </row>
    <row r="551" spans="2:2" x14ac:dyDescent="0.2">
      <c r="B551" s="9"/>
    </row>
    <row r="552" spans="2:2" x14ac:dyDescent="0.2">
      <c r="B552" s="9"/>
    </row>
    <row r="553" spans="2:2" x14ac:dyDescent="0.2">
      <c r="B553" s="9"/>
    </row>
    <row r="554" spans="2:2" x14ac:dyDescent="0.2">
      <c r="B554" s="9"/>
    </row>
    <row r="555" spans="2:2" x14ac:dyDescent="0.2">
      <c r="B555" s="9"/>
    </row>
    <row r="556" spans="2:2" x14ac:dyDescent="0.2">
      <c r="B556" s="9"/>
    </row>
    <row r="557" spans="2:2" x14ac:dyDescent="0.2">
      <c r="B557" s="9"/>
    </row>
    <row r="558" spans="2:2" x14ac:dyDescent="0.2">
      <c r="B558" s="9"/>
    </row>
    <row r="559" spans="2:2" x14ac:dyDescent="0.2">
      <c r="B559" s="9"/>
    </row>
    <row r="560" spans="2:2" x14ac:dyDescent="0.2">
      <c r="B560" s="9"/>
    </row>
  </sheetData>
  <mergeCells count="61">
    <mergeCell ref="K461:K488"/>
    <mergeCell ref="K392:K395"/>
    <mergeCell ref="K400:K404"/>
    <mergeCell ref="K405:K412"/>
    <mergeCell ref="L405:L412"/>
    <mergeCell ref="K413:K436"/>
    <mergeCell ref="K437:K460"/>
    <mergeCell ref="K388:K391"/>
    <mergeCell ref="K351:K353"/>
    <mergeCell ref="K360:K361"/>
    <mergeCell ref="L360:L361"/>
    <mergeCell ref="K362:K369"/>
    <mergeCell ref="L362:L365"/>
    <mergeCell ref="L366:L369"/>
    <mergeCell ref="K370:K373"/>
    <mergeCell ref="K374:K377"/>
    <mergeCell ref="K378:K381"/>
    <mergeCell ref="K382:K383"/>
    <mergeCell ref="K384:K387"/>
    <mergeCell ref="K274:K280"/>
    <mergeCell ref="L250:L251"/>
    <mergeCell ref="L252:L253"/>
    <mergeCell ref="L254:L255"/>
    <mergeCell ref="L256:L257"/>
    <mergeCell ref="L258:L259"/>
    <mergeCell ref="L260:L261"/>
    <mergeCell ref="L262:L263"/>
    <mergeCell ref="L264:L265"/>
    <mergeCell ref="L266:L267"/>
    <mergeCell ref="L268:L269"/>
    <mergeCell ref="L270:L271"/>
    <mergeCell ref="L248:L249"/>
    <mergeCell ref="L226:L227"/>
    <mergeCell ref="L228:L229"/>
    <mergeCell ref="L230:L231"/>
    <mergeCell ref="L232:L233"/>
    <mergeCell ref="L234:L235"/>
    <mergeCell ref="L236:L237"/>
    <mergeCell ref="L238:L239"/>
    <mergeCell ref="L240:L241"/>
    <mergeCell ref="L242:L243"/>
    <mergeCell ref="L244:L245"/>
    <mergeCell ref="L246:L247"/>
    <mergeCell ref="L224:L225"/>
    <mergeCell ref="L202:L203"/>
    <mergeCell ref="L204:L205"/>
    <mergeCell ref="L206:L207"/>
    <mergeCell ref="L208:L209"/>
    <mergeCell ref="L210:L211"/>
    <mergeCell ref="L212:L213"/>
    <mergeCell ref="L214:L215"/>
    <mergeCell ref="L216:L217"/>
    <mergeCell ref="L218:L219"/>
    <mergeCell ref="L220:L221"/>
    <mergeCell ref="L222:L223"/>
    <mergeCell ref="L200:L201"/>
    <mergeCell ref="L163:L173"/>
    <mergeCell ref="L174:L184"/>
    <mergeCell ref="L185:L195"/>
    <mergeCell ref="L196:L197"/>
    <mergeCell ref="L198:L199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96"/>
  <sheetViews>
    <sheetView tabSelected="1" workbookViewId="0">
      <pane xSplit="8" ySplit="2" topLeftCell="I477" activePane="bottomRight" state="frozen"/>
      <selection pane="topRight" activeCell="I1" sqref="I1"/>
      <selection pane="bottomLeft" activeCell="A3" sqref="A3"/>
      <selection pane="bottomRight" activeCell="C497" sqref="C497"/>
    </sheetView>
  </sheetViews>
  <sheetFormatPr defaultRowHeight="14.25" x14ac:dyDescent="0.2"/>
  <cols>
    <col min="14" max="14" width="8" customWidth="1"/>
    <col min="15" max="15" width="14.5" customWidth="1"/>
  </cols>
  <sheetData>
    <row r="1" spans="1:127" s="42" customFormat="1" ht="12" x14ac:dyDescent="0.2">
      <c r="A1" s="42" t="s">
        <v>110</v>
      </c>
      <c r="B1" s="42" t="s">
        <v>109</v>
      </c>
      <c r="C1" s="42" t="s">
        <v>114</v>
      </c>
      <c r="D1" s="42" t="s">
        <v>115</v>
      </c>
      <c r="E1" s="42" t="s">
        <v>116</v>
      </c>
      <c r="F1" s="42" t="s">
        <v>0</v>
      </c>
      <c r="G1" s="42" t="s">
        <v>112</v>
      </c>
      <c r="H1" s="42" t="s">
        <v>113</v>
      </c>
      <c r="K1" s="43" t="s">
        <v>1</v>
      </c>
      <c r="L1" s="43"/>
      <c r="O1" s="42" t="s">
        <v>2</v>
      </c>
      <c r="P1" s="42" t="s">
        <v>3</v>
      </c>
      <c r="Q1" s="42" t="s">
        <v>4</v>
      </c>
      <c r="W1" s="42" t="s">
        <v>5</v>
      </c>
      <c r="AC1" s="42" t="s">
        <v>6</v>
      </c>
      <c r="AI1" s="42" t="s">
        <v>7</v>
      </c>
      <c r="AO1" s="42" t="s">
        <v>8</v>
      </c>
      <c r="AV1" s="42" t="s">
        <v>9</v>
      </c>
      <c r="BC1" s="42" t="s">
        <v>10</v>
      </c>
      <c r="BI1" s="42" t="s">
        <v>11</v>
      </c>
      <c r="BO1" s="42" t="s">
        <v>187</v>
      </c>
      <c r="BU1" s="42" t="s">
        <v>188</v>
      </c>
      <c r="CA1" s="42" t="s">
        <v>157</v>
      </c>
      <c r="CG1" s="42" t="s">
        <v>12</v>
      </c>
      <c r="CM1" s="42" t="s">
        <v>13</v>
      </c>
      <c r="CS1" s="42" t="s">
        <v>14</v>
      </c>
      <c r="CY1" s="42" t="s">
        <v>15</v>
      </c>
      <c r="DE1" s="42" t="s">
        <v>16</v>
      </c>
      <c r="DK1" s="42" t="s">
        <v>158</v>
      </c>
      <c r="DQ1" s="42" t="s">
        <v>195</v>
      </c>
      <c r="DW1" s="42" t="s">
        <v>17</v>
      </c>
    </row>
    <row r="2" spans="1:127" s="42" customFormat="1" ht="12" x14ac:dyDescent="0.2">
      <c r="A2" s="42">
        <v>0</v>
      </c>
      <c r="H2" s="42" t="s">
        <v>18</v>
      </c>
      <c r="I2" s="42" t="s">
        <v>146</v>
      </c>
      <c r="J2" s="42" t="s">
        <v>19</v>
      </c>
      <c r="K2" s="43" t="s">
        <v>20</v>
      </c>
      <c r="L2" s="43" t="s">
        <v>21</v>
      </c>
      <c r="M2" s="42" t="s">
        <v>163</v>
      </c>
      <c r="N2" s="42" t="s">
        <v>26</v>
      </c>
      <c r="Q2" s="42" t="s">
        <v>22</v>
      </c>
      <c r="R2" s="42" t="s">
        <v>23</v>
      </c>
      <c r="S2" s="42" t="s">
        <v>24</v>
      </c>
      <c r="T2" s="42" t="s">
        <v>25</v>
      </c>
      <c r="U2" s="42" t="s">
        <v>26</v>
      </c>
      <c r="V2" s="42" t="s">
        <v>27</v>
      </c>
      <c r="W2" s="42" t="s">
        <v>22</v>
      </c>
      <c r="X2" s="42" t="s">
        <v>23</v>
      </c>
      <c r="Y2" s="42" t="s">
        <v>24</v>
      </c>
      <c r="Z2" s="42" t="s">
        <v>25</v>
      </c>
      <c r="AA2" s="42" t="s">
        <v>26</v>
      </c>
      <c r="AB2" s="42" t="s">
        <v>27</v>
      </c>
      <c r="AC2" s="42" t="s">
        <v>22</v>
      </c>
      <c r="AD2" s="42" t="s">
        <v>23</v>
      </c>
      <c r="AE2" s="42" t="s">
        <v>24</v>
      </c>
      <c r="AF2" s="42" t="s">
        <v>25</v>
      </c>
      <c r="AG2" s="42" t="s">
        <v>26</v>
      </c>
      <c r="AH2" s="42" t="s">
        <v>27</v>
      </c>
      <c r="AI2" s="42" t="s">
        <v>22</v>
      </c>
      <c r="AJ2" s="42" t="s">
        <v>23</v>
      </c>
      <c r="AK2" s="42" t="s">
        <v>24</v>
      </c>
      <c r="AL2" s="42" t="s">
        <v>25</v>
      </c>
      <c r="AM2" s="42" t="s">
        <v>26</v>
      </c>
      <c r="AN2" s="42" t="s">
        <v>27</v>
      </c>
      <c r="AO2" s="42" t="s">
        <v>22</v>
      </c>
      <c r="AP2" s="42" t="s">
        <v>23</v>
      </c>
      <c r="AQ2" s="42" t="s">
        <v>24</v>
      </c>
      <c r="AR2" s="42" t="s">
        <v>25</v>
      </c>
      <c r="AS2" s="42" t="s">
        <v>216</v>
      </c>
      <c r="AT2" s="42" t="s">
        <v>26</v>
      </c>
      <c r="AU2" s="42" t="s">
        <v>27</v>
      </c>
      <c r="AV2" s="42" t="s">
        <v>22</v>
      </c>
      <c r="AW2" s="42" t="s">
        <v>23</v>
      </c>
      <c r="AX2" s="42" t="s">
        <v>24</v>
      </c>
      <c r="AY2" s="42" t="s">
        <v>25</v>
      </c>
      <c r="AZ2" s="42" t="s">
        <v>216</v>
      </c>
      <c r="BA2" s="42" t="s">
        <v>26</v>
      </c>
      <c r="BB2" s="42" t="s">
        <v>27</v>
      </c>
      <c r="BC2" s="42" t="s">
        <v>22</v>
      </c>
      <c r="BD2" s="42" t="s">
        <v>23</v>
      </c>
      <c r="BE2" s="42" t="s">
        <v>24</v>
      </c>
      <c r="BF2" s="42" t="s">
        <v>25</v>
      </c>
      <c r="BG2" s="42" t="s">
        <v>26</v>
      </c>
      <c r="BH2" s="42" t="s">
        <v>27</v>
      </c>
      <c r="BI2" s="42" t="s">
        <v>22</v>
      </c>
      <c r="BJ2" s="42" t="s">
        <v>23</v>
      </c>
      <c r="BK2" s="42" t="s">
        <v>24</v>
      </c>
      <c r="BL2" s="42" t="s">
        <v>25</v>
      </c>
      <c r="BM2" s="42" t="s">
        <v>26</v>
      </c>
      <c r="BN2" s="42" t="s">
        <v>27</v>
      </c>
      <c r="BO2" s="42" t="s">
        <v>22</v>
      </c>
      <c r="BP2" s="42" t="s">
        <v>23</v>
      </c>
      <c r="BQ2" s="42" t="s">
        <v>24</v>
      </c>
      <c r="BR2" s="42" t="s">
        <v>25</v>
      </c>
      <c r="BS2" s="42" t="s">
        <v>26</v>
      </c>
      <c r="BT2" s="42" t="s">
        <v>27</v>
      </c>
      <c r="BU2" s="42" t="s">
        <v>22</v>
      </c>
      <c r="BV2" s="42" t="s">
        <v>23</v>
      </c>
      <c r="BW2" s="42" t="s">
        <v>24</v>
      </c>
      <c r="BX2" s="42" t="s">
        <v>25</v>
      </c>
      <c r="BY2" s="42" t="s">
        <v>26</v>
      </c>
      <c r="BZ2" s="42" t="s">
        <v>27</v>
      </c>
      <c r="CA2" s="42" t="s">
        <v>22</v>
      </c>
      <c r="CB2" s="42" t="s">
        <v>23</v>
      </c>
      <c r="CC2" s="42" t="s">
        <v>24</v>
      </c>
      <c r="CD2" s="42" t="s">
        <v>25</v>
      </c>
      <c r="CE2" s="42" t="s">
        <v>26</v>
      </c>
      <c r="CF2" s="42" t="s">
        <v>27</v>
      </c>
      <c r="CG2" s="42" t="s">
        <v>22</v>
      </c>
      <c r="CH2" s="42" t="s">
        <v>23</v>
      </c>
      <c r="CI2" s="42" t="s">
        <v>24</v>
      </c>
      <c r="CJ2" s="42" t="s">
        <v>25</v>
      </c>
      <c r="CK2" s="42" t="s">
        <v>26</v>
      </c>
      <c r="CL2" s="42" t="s">
        <v>27</v>
      </c>
      <c r="CM2" s="42" t="s">
        <v>22</v>
      </c>
      <c r="CN2" s="42" t="s">
        <v>23</v>
      </c>
      <c r="CO2" s="42" t="s">
        <v>24</v>
      </c>
      <c r="CP2" s="42" t="s">
        <v>25</v>
      </c>
      <c r="CQ2" s="42" t="s">
        <v>26</v>
      </c>
      <c r="CR2" s="42" t="s">
        <v>27</v>
      </c>
      <c r="CS2" s="42" t="s">
        <v>22</v>
      </c>
      <c r="CT2" s="42" t="s">
        <v>23</v>
      </c>
      <c r="CU2" s="42" t="s">
        <v>24</v>
      </c>
      <c r="CV2" s="42" t="s">
        <v>25</v>
      </c>
      <c r="CW2" s="42" t="s">
        <v>26</v>
      </c>
      <c r="CX2" s="42" t="s">
        <v>27</v>
      </c>
      <c r="CY2" s="42" t="s">
        <v>22</v>
      </c>
      <c r="CZ2" s="42" t="s">
        <v>23</v>
      </c>
      <c r="DA2" s="42" t="s">
        <v>24</v>
      </c>
      <c r="DB2" s="42" t="s">
        <v>25</v>
      </c>
      <c r="DC2" s="42" t="s">
        <v>26</v>
      </c>
      <c r="DD2" s="42" t="s">
        <v>27</v>
      </c>
      <c r="DE2" s="42" t="s">
        <v>22</v>
      </c>
      <c r="DF2" s="42" t="s">
        <v>23</v>
      </c>
      <c r="DG2" s="42" t="s">
        <v>24</v>
      </c>
      <c r="DH2" s="42" t="s">
        <v>25</v>
      </c>
      <c r="DI2" s="42" t="s">
        <v>26</v>
      </c>
      <c r="DJ2" s="42" t="s">
        <v>27</v>
      </c>
      <c r="DK2" s="42" t="s">
        <v>22</v>
      </c>
      <c r="DL2" s="42" t="s">
        <v>23</v>
      </c>
      <c r="DM2" s="42" t="s">
        <v>24</v>
      </c>
      <c r="DN2" s="42" t="s">
        <v>25</v>
      </c>
      <c r="DO2" s="42" t="s">
        <v>26</v>
      </c>
      <c r="DP2" s="42" t="s">
        <v>27</v>
      </c>
      <c r="DQ2" s="42" t="s">
        <v>22</v>
      </c>
      <c r="DR2" s="42" t="s">
        <v>23</v>
      </c>
      <c r="DS2" s="42" t="s">
        <v>24</v>
      </c>
      <c r="DT2" s="42" t="s">
        <v>25</v>
      </c>
      <c r="DU2" s="42" t="s">
        <v>26</v>
      </c>
      <c r="DV2" s="42" t="s">
        <v>27</v>
      </c>
    </row>
    <row r="3" spans="1:127" s="21" customFormat="1" ht="12" x14ac:dyDescent="0.2">
      <c r="A3" s="21">
        <v>1</v>
      </c>
      <c r="B3" s="21">
        <v>7</v>
      </c>
      <c r="C3" s="21" t="s">
        <v>38</v>
      </c>
      <c r="D3" s="21" t="s">
        <v>126</v>
      </c>
      <c r="E3" s="21" t="s">
        <v>127</v>
      </c>
      <c r="F3" s="21" t="s">
        <v>39</v>
      </c>
      <c r="G3" s="21" t="s">
        <v>111</v>
      </c>
      <c r="H3" s="21" t="s">
        <v>58</v>
      </c>
      <c r="I3" s="21" t="s">
        <v>40</v>
      </c>
      <c r="K3" s="22"/>
      <c r="L3" s="22">
        <v>1</v>
      </c>
      <c r="M3" s="21">
        <v>5</v>
      </c>
      <c r="O3" s="21" t="s">
        <v>41</v>
      </c>
      <c r="P3" s="21" t="s">
        <v>28</v>
      </c>
      <c r="CM3" s="21">
        <v>12482</v>
      </c>
      <c r="CS3" s="21">
        <v>1764</v>
      </c>
    </row>
    <row r="4" spans="1:127" s="21" customFormat="1" ht="12" x14ac:dyDescent="0.2">
      <c r="A4" s="21">
        <v>2</v>
      </c>
      <c r="B4" s="21">
        <v>12</v>
      </c>
      <c r="C4" s="21" t="s">
        <v>72</v>
      </c>
      <c r="D4" s="21" t="s">
        <v>119</v>
      </c>
      <c r="E4" s="21" t="s">
        <v>120</v>
      </c>
      <c r="F4" s="21" t="s">
        <v>73</v>
      </c>
      <c r="G4" s="21" t="s">
        <v>54</v>
      </c>
      <c r="H4" s="21" t="s">
        <v>58</v>
      </c>
      <c r="I4" s="21" t="s">
        <v>40</v>
      </c>
      <c r="K4" s="22"/>
      <c r="L4" s="22">
        <v>75</v>
      </c>
      <c r="M4" s="21">
        <v>45</v>
      </c>
      <c r="P4" s="21" t="s">
        <v>28</v>
      </c>
      <c r="AC4" s="21">
        <v>120</v>
      </c>
      <c r="AD4" s="21">
        <v>40</v>
      </c>
      <c r="AE4" s="21">
        <v>50</v>
      </c>
      <c r="AF4" s="21">
        <v>180</v>
      </c>
      <c r="AH4" s="21" t="s">
        <v>74</v>
      </c>
      <c r="BC4" s="21">
        <v>150</v>
      </c>
      <c r="BD4" s="21">
        <v>120</v>
      </c>
      <c r="BE4" s="21">
        <v>20</v>
      </c>
      <c r="BF4" s="21">
        <v>400</v>
      </c>
      <c r="BH4" s="21" t="s">
        <v>75</v>
      </c>
      <c r="BI4" s="21">
        <v>87130</v>
      </c>
      <c r="BJ4" s="21">
        <v>31290</v>
      </c>
      <c r="BN4" s="21" t="s">
        <v>76</v>
      </c>
      <c r="BO4" s="21">
        <v>157430</v>
      </c>
      <c r="BP4" s="21">
        <v>5350</v>
      </c>
      <c r="BT4" s="21" t="s">
        <v>76</v>
      </c>
      <c r="CA4" s="21">
        <v>124350</v>
      </c>
      <c r="CB4" s="21">
        <v>47850</v>
      </c>
      <c r="CF4" s="21" t="s">
        <v>76</v>
      </c>
      <c r="CY4" s="21">
        <v>35.5</v>
      </c>
      <c r="CZ4" s="21">
        <v>8.6</v>
      </c>
      <c r="DA4" s="21">
        <v>24.8</v>
      </c>
      <c r="DB4" s="21">
        <v>55.4</v>
      </c>
    </row>
    <row r="5" spans="1:127" s="21" customFormat="1" ht="12" x14ac:dyDescent="0.2">
      <c r="A5" s="21">
        <v>3</v>
      </c>
      <c r="B5" s="21">
        <v>12</v>
      </c>
      <c r="C5" s="21" t="s">
        <v>72</v>
      </c>
      <c r="D5" s="21" t="s">
        <v>119</v>
      </c>
      <c r="E5" s="21" t="s">
        <v>120</v>
      </c>
      <c r="F5" s="21" t="s">
        <v>73</v>
      </c>
      <c r="G5" s="21" t="s">
        <v>54</v>
      </c>
      <c r="H5" s="21" t="s">
        <v>58</v>
      </c>
      <c r="I5" s="21" t="s">
        <v>40</v>
      </c>
      <c r="K5" s="22"/>
      <c r="L5" s="22">
        <v>0</v>
      </c>
      <c r="M5" s="21">
        <v>58</v>
      </c>
      <c r="P5" s="21" t="s">
        <v>28</v>
      </c>
      <c r="AC5" s="21">
        <v>140</v>
      </c>
      <c r="AD5" s="21">
        <v>30</v>
      </c>
      <c r="AE5" s="21">
        <v>70</v>
      </c>
      <c r="AF5" s="21">
        <v>190</v>
      </c>
      <c r="AH5" s="21" t="s">
        <v>74</v>
      </c>
      <c r="BC5" s="21">
        <v>90</v>
      </c>
      <c r="BD5" s="21">
        <v>40</v>
      </c>
      <c r="BE5" s="21">
        <v>20</v>
      </c>
      <c r="BF5" s="21">
        <v>190</v>
      </c>
      <c r="BI5" s="21">
        <v>75760</v>
      </c>
      <c r="BJ5" s="21">
        <v>34950</v>
      </c>
      <c r="BN5" s="21" t="s">
        <v>76</v>
      </c>
      <c r="BO5" s="21">
        <v>97160</v>
      </c>
      <c r="BP5" s="21">
        <v>54450</v>
      </c>
      <c r="BT5" s="21" t="s">
        <v>76</v>
      </c>
      <c r="CA5" s="21">
        <v>94670</v>
      </c>
      <c r="CB5" s="21">
        <v>50190</v>
      </c>
      <c r="CF5" s="21" t="s">
        <v>76</v>
      </c>
      <c r="CY5" s="21">
        <v>40.6</v>
      </c>
      <c r="CZ5" s="21">
        <v>12.7</v>
      </c>
      <c r="DA5" s="21">
        <v>19.100000000000001</v>
      </c>
      <c r="DB5" s="21">
        <v>80</v>
      </c>
    </row>
    <row r="6" spans="1:127" s="21" customFormat="1" ht="12" x14ac:dyDescent="0.2">
      <c r="A6" s="21">
        <v>4</v>
      </c>
      <c r="B6" s="21">
        <v>12</v>
      </c>
      <c r="C6" s="21" t="s">
        <v>72</v>
      </c>
      <c r="D6" s="21" t="s">
        <v>119</v>
      </c>
      <c r="E6" s="21" t="s">
        <v>120</v>
      </c>
      <c r="F6" s="21" t="s">
        <v>73</v>
      </c>
      <c r="G6" s="21" t="s">
        <v>54</v>
      </c>
      <c r="H6" s="21" t="s">
        <v>58</v>
      </c>
      <c r="I6" s="21" t="s">
        <v>40</v>
      </c>
      <c r="K6" s="22"/>
      <c r="L6" s="22">
        <v>0</v>
      </c>
      <c r="M6" s="21">
        <v>40</v>
      </c>
      <c r="P6" s="21" t="s">
        <v>28</v>
      </c>
      <c r="AC6" s="21">
        <v>110</v>
      </c>
      <c r="AD6" s="21">
        <v>30</v>
      </c>
      <c r="AE6" s="21">
        <v>50</v>
      </c>
      <c r="AF6" s="21">
        <v>180</v>
      </c>
      <c r="AH6" s="21" t="s">
        <v>74</v>
      </c>
      <c r="BC6" s="21">
        <v>40</v>
      </c>
      <c r="BD6" s="21">
        <v>80</v>
      </c>
      <c r="BE6" s="21">
        <v>0</v>
      </c>
      <c r="BF6" s="21">
        <v>310</v>
      </c>
      <c r="BI6" s="21">
        <v>5740</v>
      </c>
      <c r="BJ6" s="21">
        <v>3500</v>
      </c>
      <c r="BN6" s="21" t="s">
        <v>76</v>
      </c>
      <c r="BO6" s="21">
        <v>11120</v>
      </c>
      <c r="BP6" s="21">
        <v>2920</v>
      </c>
      <c r="BT6" s="21" t="s">
        <v>76</v>
      </c>
      <c r="CA6" s="21">
        <v>10080</v>
      </c>
      <c r="CB6" s="21">
        <v>3760</v>
      </c>
      <c r="CF6" s="21" t="s">
        <v>76</v>
      </c>
      <c r="CY6" s="21">
        <v>32.5</v>
      </c>
      <c r="CZ6" s="21">
        <v>5.0999999999999996</v>
      </c>
      <c r="DA6" s="21">
        <v>13.6</v>
      </c>
      <c r="DB6" s="21">
        <v>40.200000000000003</v>
      </c>
    </row>
    <row r="7" spans="1:127" s="21" customFormat="1" ht="12" x14ac:dyDescent="0.2">
      <c r="A7" s="21">
        <v>5</v>
      </c>
      <c r="B7" s="21">
        <v>12</v>
      </c>
      <c r="C7" s="21" t="s">
        <v>72</v>
      </c>
      <c r="D7" s="21" t="s">
        <v>119</v>
      </c>
      <c r="E7" s="21" t="s">
        <v>120</v>
      </c>
      <c r="F7" s="21" t="s">
        <v>73</v>
      </c>
      <c r="G7" s="21" t="s">
        <v>54</v>
      </c>
      <c r="H7" s="21" t="s">
        <v>58</v>
      </c>
      <c r="I7" s="21" t="s">
        <v>40</v>
      </c>
      <c r="K7" s="22"/>
      <c r="L7" s="22">
        <v>0</v>
      </c>
      <c r="M7" s="21">
        <v>42</v>
      </c>
      <c r="P7" s="21" t="s">
        <v>28</v>
      </c>
      <c r="AC7" s="21">
        <v>120</v>
      </c>
      <c r="AD7" s="21">
        <v>30</v>
      </c>
      <c r="AE7" s="21">
        <v>50</v>
      </c>
      <c r="AF7" s="21">
        <v>160</v>
      </c>
      <c r="AH7" s="21" t="s">
        <v>74</v>
      </c>
      <c r="BC7" s="21">
        <v>10</v>
      </c>
      <c r="BD7" s="21">
        <v>10</v>
      </c>
      <c r="BE7" s="21">
        <v>10</v>
      </c>
      <c r="BF7" s="21">
        <v>40</v>
      </c>
      <c r="BI7" s="21">
        <v>5210</v>
      </c>
      <c r="BJ7" s="21">
        <v>930</v>
      </c>
      <c r="BN7" s="21" t="s">
        <v>76</v>
      </c>
      <c r="BO7" s="21">
        <v>8400</v>
      </c>
      <c r="BP7" s="21">
        <v>1950</v>
      </c>
      <c r="BT7" s="21" t="s">
        <v>76</v>
      </c>
      <c r="CA7" s="21">
        <v>8160</v>
      </c>
      <c r="CB7" s="21">
        <v>1860</v>
      </c>
      <c r="CF7" s="21" t="s">
        <v>76</v>
      </c>
      <c r="CY7" s="21">
        <v>26.9</v>
      </c>
      <c r="CZ7" s="21">
        <v>5.0999999999999996</v>
      </c>
      <c r="DA7" s="21">
        <v>9.4</v>
      </c>
      <c r="DB7" s="21">
        <v>38.9</v>
      </c>
    </row>
    <row r="8" spans="1:127" s="21" customFormat="1" ht="12" x14ac:dyDescent="0.2">
      <c r="A8" s="21">
        <v>6</v>
      </c>
      <c r="B8" s="21">
        <v>12</v>
      </c>
      <c r="C8" s="21" t="s">
        <v>72</v>
      </c>
      <c r="D8" s="21" t="s">
        <v>119</v>
      </c>
      <c r="E8" s="21" t="s">
        <v>120</v>
      </c>
      <c r="F8" s="21" t="s">
        <v>73</v>
      </c>
      <c r="G8" s="21" t="s">
        <v>54</v>
      </c>
      <c r="H8" s="21" t="s">
        <v>58</v>
      </c>
      <c r="I8" s="21" t="s">
        <v>40</v>
      </c>
      <c r="K8" s="22"/>
      <c r="L8" s="22">
        <v>0</v>
      </c>
      <c r="M8" s="21">
        <v>40</v>
      </c>
      <c r="P8" s="21" t="s">
        <v>28</v>
      </c>
      <c r="AC8" s="21">
        <v>100</v>
      </c>
      <c r="AD8" s="21">
        <v>30</v>
      </c>
      <c r="AE8" s="21">
        <v>50</v>
      </c>
      <c r="AF8" s="21">
        <v>140</v>
      </c>
      <c r="AH8" s="21" t="s">
        <v>74</v>
      </c>
      <c r="BC8" s="21">
        <v>10</v>
      </c>
      <c r="BD8" s="21">
        <v>0</v>
      </c>
      <c r="BE8" s="21">
        <v>0</v>
      </c>
      <c r="BF8" s="21">
        <v>20</v>
      </c>
      <c r="BI8" s="21">
        <v>4450</v>
      </c>
      <c r="BJ8" s="21">
        <v>1340</v>
      </c>
      <c r="BN8" s="21" t="s">
        <v>76</v>
      </c>
      <c r="BO8" s="21">
        <v>8330</v>
      </c>
      <c r="BP8" s="21">
        <v>1340</v>
      </c>
      <c r="BT8" s="21" t="s">
        <v>76</v>
      </c>
      <c r="CA8" s="21">
        <v>8050</v>
      </c>
      <c r="CB8" s="21">
        <v>1120</v>
      </c>
      <c r="CF8" s="21" t="s">
        <v>76</v>
      </c>
      <c r="CY8" s="21">
        <v>13</v>
      </c>
      <c r="CZ8" s="21">
        <v>4</v>
      </c>
      <c r="DA8" s="21">
        <v>4.0999999999999996</v>
      </c>
      <c r="DB8" s="21">
        <v>23.6</v>
      </c>
    </row>
    <row r="9" spans="1:127" s="21" customFormat="1" ht="12" x14ac:dyDescent="0.2">
      <c r="A9" s="21">
        <v>7</v>
      </c>
      <c r="B9" s="21">
        <v>12</v>
      </c>
      <c r="C9" s="21" t="s">
        <v>72</v>
      </c>
      <c r="D9" s="21" t="s">
        <v>119</v>
      </c>
      <c r="E9" s="21" t="s">
        <v>120</v>
      </c>
      <c r="F9" s="21" t="s">
        <v>73</v>
      </c>
      <c r="G9" s="21" t="s">
        <v>77</v>
      </c>
      <c r="H9" s="21" t="s">
        <v>58</v>
      </c>
      <c r="I9" s="21" t="s">
        <v>40</v>
      </c>
      <c r="K9" s="22"/>
      <c r="L9" s="22">
        <v>0</v>
      </c>
      <c r="M9" s="21">
        <v>45</v>
      </c>
      <c r="P9" s="21" t="s">
        <v>28</v>
      </c>
      <c r="AC9" s="21">
        <v>110</v>
      </c>
      <c r="AD9" s="21">
        <v>60</v>
      </c>
      <c r="AE9" s="21">
        <v>60</v>
      </c>
      <c r="AF9" s="21">
        <v>180</v>
      </c>
      <c r="AH9" s="21" t="s">
        <v>74</v>
      </c>
      <c r="BC9" s="21">
        <v>190</v>
      </c>
      <c r="BD9" s="21">
        <v>30</v>
      </c>
      <c r="BE9" s="21">
        <v>30</v>
      </c>
      <c r="BF9" s="21">
        <v>660</v>
      </c>
      <c r="BI9" s="21">
        <v>96620</v>
      </c>
      <c r="BJ9" s="21">
        <v>4120</v>
      </c>
      <c r="BN9" s="21" t="s">
        <v>76</v>
      </c>
      <c r="BO9" s="21">
        <v>189430</v>
      </c>
      <c r="BP9" s="21">
        <v>54680</v>
      </c>
      <c r="BT9" s="21" t="s">
        <v>76</v>
      </c>
      <c r="CA9" s="21">
        <v>156660</v>
      </c>
      <c r="CB9" s="21">
        <v>44170</v>
      </c>
      <c r="CF9" s="21" t="s">
        <v>76</v>
      </c>
      <c r="CY9" s="21">
        <v>36.299999999999997</v>
      </c>
      <c r="CZ9" s="21">
        <v>7.9</v>
      </c>
      <c r="DA9" s="21">
        <v>23.7</v>
      </c>
      <c r="DB9" s="21">
        <v>54.6</v>
      </c>
    </row>
    <row r="10" spans="1:127" s="21" customFormat="1" ht="12" x14ac:dyDescent="0.2">
      <c r="A10" s="21">
        <v>8</v>
      </c>
      <c r="B10" s="21">
        <v>12</v>
      </c>
      <c r="C10" s="21" t="s">
        <v>72</v>
      </c>
      <c r="D10" s="21" t="s">
        <v>119</v>
      </c>
      <c r="E10" s="21" t="s">
        <v>120</v>
      </c>
      <c r="F10" s="21" t="s">
        <v>73</v>
      </c>
      <c r="G10" s="21" t="s">
        <v>77</v>
      </c>
      <c r="H10" s="21" t="s">
        <v>58</v>
      </c>
      <c r="I10" s="21" t="s">
        <v>40</v>
      </c>
      <c r="K10" s="22"/>
      <c r="L10" s="22">
        <v>0</v>
      </c>
      <c r="M10" s="21">
        <v>58</v>
      </c>
      <c r="P10" s="21" t="s">
        <v>28</v>
      </c>
      <c r="AC10" s="21">
        <v>160</v>
      </c>
      <c r="AD10" s="21">
        <v>40</v>
      </c>
      <c r="AE10" s="21">
        <v>90</v>
      </c>
      <c r="AF10" s="21">
        <v>190</v>
      </c>
      <c r="AH10" s="21" t="s">
        <v>74</v>
      </c>
      <c r="BC10" s="21">
        <v>110</v>
      </c>
      <c r="BD10" s="21">
        <v>90</v>
      </c>
      <c r="BE10" s="21">
        <v>40</v>
      </c>
      <c r="BF10" s="21">
        <v>340</v>
      </c>
      <c r="BI10" s="21">
        <v>82090</v>
      </c>
      <c r="BJ10" s="21">
        <v>35570</v>
      </c>
      <c r="BN10" s="21" t="s">
        <v>76</v>
      </c>
      <c r="BO10" s="21">
        <v>125910</v>
      </c>
      <c r="BP10" s="21">
        <v>52920</v>
      </c>
      <c r="BT10" s="21" t="s">
        <v>76</v>
      </c>
      <c r="CA10" s="21">
        <v>114220</v>
      </c>
      <c r="CB10" s="21">
        <v>57280</v>
      </c>
      <c r="CF10" s="21" t="s">
        <v>76</v>
      </c>
      <c r="CY10" s="21">
        <v>39</v>
      </c>
      <c r="CZ10" s="21">
        <v>10.5</v>
      </c>
      <c r="DA10" s="21">
        <v>18.2</v>
      </c>
      <c r="DB10" s="21">
        <v>76.599999999999994</v>
      </c>
    </row>
    <row r="11" spans="1:127" s="21" customFormat="1" ht="12" x14ac:dyDescent="0.2">
      <c r="A11" s="21">
        <v>9</v>
      </c>
      <c r="B11" s="21">
        <v>12</v>
      </c>
      <c r="C11" s="21" t="s">
        <v>72</v>
      </c>
      <c r="D11" s="21" t="s">
        <v>119</v>
      </c>
      <c r="E11" s="21" t="s">
        <v>120</v>
      </c>
      <c r="F11" s="21" t="s">
        <v>73</v>
      </c>
      <c r="G11" s="21" t="s">
        <v>77</v>
      </c>
      <c r="H11" s="21" t="s">
        <v>58</v>
      </c>
      <c r="I11" s="21" t="s">
        <v>40</v>
      </c>
      <c r="K11" s="22"/>
      <c r="L11" s="22">
        <v>0</v>
      </c>
      <c r="M11" s="21">
        <v>40</v>
      </c>
      <c r="P11" s="21" t="s">
        <v>28</v>
      </c>
      <c r="AC11" s="21">
        <v>110</v>
      </c>
      <c r="AD11" s="21">
        <v>40</v>
      </c>
      <c r="AE11" s="21">
        <v>60</v>
      </c>
      <c r="AF11" s="21">
        <v>180</v>
      </c>
      <c r="AH11" s="21" t="s">
        <v>74</v>
      </c>
      <c r="BC11" s="21">
        <v>80</v>
      </c>
      <c r="BD11" s="21">
        <v>130</v>
      </c>
      <c r="BE11" s="21">
        <v>0</v>
      </c>
      <c r="BF11" s="21">
        <v>360</v>
      </c>
      <c r="BI11" s="21">
        <v>5950</v>
      </c>
      <c r="BJ11" s="21">
        <v>3720</v>
      </c>
      <c r="BN11" s="21" t="s">
        <v>76</v>
      </c>
      <c r="BO11" s="21">
        <v>14730</v>
      </c>
      <c r="BP11" s="21">
        <v>4060</v>
      </c>
      <c r="BT11" s="21" t="s">
        <v>76</v>
      </c>
      <c r="CA11" s="21">
        <v>14650</v>
      </c>
      <c r="CB11" s="21">
        <v>3690</v>
      </c>
      <c r="CF11" s="21" t="s">
        <v>76</v>
      </c>
      <c r="CY11" s="21">
        <v>34.1</v>
      </c>
      <c r="CZ11" s="21">
        <v>5.7</v>
      </c>
      <c r="DA11" s="21">
        <v>15</v>
      </c>
      <c r="DB11" s="21">
        <v>43.3</v>
      </c>
    </row>
    <row r="12" spans="1:127" s="21" customFormat="1" ht="12" x14ac:dyDescent="0.2">
      <c r="A12" s="21">
        <v>10</v>
      </c>
      <c r="B12" s="21">
        <v>12</v>
      </c>
      <c r="C12" s="21" t="s">
        <v>72</v>
      </c>
      <c r="D12" s="21" t="s">
        <v>119</v>
      </c>
      <c r="E12" s="21" t="s">
        <v>120</v>
      </c>
      <c r="F12" s="21" t="s">
        <v>73</v>
      </c>
      <c r="G12" s="21" t="s">
        <v>77</v>
      </c>
      <c r="H12" s="21" t="s">
        <v>58</v>
      </c>
      <c r="I12" s="21" t="s">
        <v>40</v>
      </c>
      <c r="K12" s="22"/>
      <c r="L12" s="22">
        <v>0</v>
      </c>
      <c r="M12" s="21">
        <v>42</v>
      </c>
      <c r="P12" s="21" t="s">
        <v>28</v>
      </c>
      <c r="AC12" s="21">
        <v>130</v>
      </c>
      <c r="AD12" s="21">
        <v>30</v>
      </c>
      <c r="AE12" s="21">
        <v>50</v>
      </c>
      <c r="AF12" s="21">
        <v>150</v>
      </c>
      <c r="AH12" s="21" t="s">
        <v>74</v>
      </c>
      <c r="BC12" s="21">
        <v>10</v>
      </c>
      <c r="BD12" s="21">
        <v>0</v>
      </c>
      <c r="BE12" s="21">
        <v>10</v>
      </c>
      <c r="BF12" s="21">
        <v>40</v>
      </c>
      <c r="BI12" s="21">
        <v>5280</v>
      </c>
      <c r="BJ12" s="21">
        <v>1030</v>
      </c>
      <c r="BN12" s="21" t="s">
        <v>76</v>
      </c>
      <c r="BO12" s="21">
        <v>10070</v>
      </c>
      <c r="BP12" s="21">
        <v>1970</v>
      </c>
      <c r="BT12" s="21" t="s">
        <v>76</v>
      </c>
      <c r="CA12" s="21">
        <v>10020</v>
      </c>
      <c r="CB12" s="21">
        <v>1820</v>
      </c>
      <c r="CF12" s="21" t="s">
        <v>76</v>
      </c>
      <c r="CY12" s="21">
        <v>27.1</v>
      </c>
      <c r="CZ12" s="21">
        <v>5.4</v>
      </c>
      <c r="DA12" s="21">
        <v>11.4</v>
      </c>
      <c r="DB12" s="21">
        <v>38.6</v>
      </c>
    </row>
    <row r="13" spans="1:127" s="21" customFormat="1" ht="12" x14ac:dyDescent="0.2">
      <c r="A13" s="21">
        <v>11</v>
      </c>
      <c r="B13" s="21">
        <v>12</v>
      </c>
      <c r="C13" s="21" t="s">
        <v>72</v>
      </c>
      <c r="D13" s="21" t="s">
        <v>119</v>
      </c>
      <c r="E13" s="21" t="s">
        <v>120</v>
      </c>
      <c r="F13" s="21" t="s">
        <v>73</v>
      </c>
      <c r="G13" s="21" t="s">
        <v>77</v>
      </c>
      <c r="H13" s="21" t="s">
        <v>58</v>
      </c>
      <c r="I13" s="21" t="s">
        <v>40</v>
      </c>
      <c r="K13" s="22"/>
      <c r="L13" s="22">
        <v>0</v>
      </c>
      <c r="M13" s="21">
        <v>40</v>
      </c>
      <c r="P13" s="21" t="s">
        <v>28</v>
      </c>
      <c r="AC13" s="21">
        <v>100</v>
      </c>
      <c r="AD13" s="21">
        <v>30</v>
      </c>
      <c r="AE13" s="21">
        <v>60</v>
      </c>
      <c r="AF13" s="21">
        <v>140</v>
      </c>
      <c r="AH13" s="21" t="s">
        <v>74</v>
      </c>
      <c r="BC13" s="21">
        <v>0</v>
      </c>
      <c r="BD13" s="21">
        <v>0</v>
      </c>
      <c r="BE13" s="21">
        <v>0</v>
      </c>
      <c r="BF13" s="21">
        <v>20</v>
      </c>
      <c r="BI13" s="21">
        <v>4530</v>
      </c>
      <c r="BJ13" s="21">
        <v>1500</v>
      </c>
      <c r="BN13" s="21" t="s">
        <v>76</v>
      </c>
      <c r="BO13" s="21">
        <v>10000</v>
      </c>
      <c r="BP13" s="21">
        <v>1230</v>
      </c>
      <c r="BT13" s="21" t="s">
        <v>76</v>
      </c>
      <c r="CA13" s="21">
        <v>9940</v>
      </c>
      <c r="CB13" s="21">
        <v>1070</v>
      </c>
      <c r="CF13" s="21" t="s">
        <v>76</v>
      </c>
      <c r="CY13" s="21">
        <v>14.2</v>
      </c>
      <c r="CZ13" s="21">
        <v>5</v>
      </c>
      <c r="DA13" s="21">
        <v>5.9</v>
      </c>
      <c r="DB13" s="21">
        <v>24.1</v>
      </c>
    </row>
    <row r="14" spans="1:127" s="21" customFormat="1" ht="12" x14ac:dyDescent="0.2">
      <c r="A14" s="21">
        <v>12</v>
      </c>
      <c r="B14" s="21">
        <v>14</v>
      </c>
      <c r="C14" s="21" t="s">
        <v>60</v>
      </c>
      <c r="D14" s="21" t="s">
        <v>121</v>
      </c>
      <c r="E14" s="21" t="s">
        <v>122</v>
      </c>
      <c r="F14" s="21" t="s">
        <v>61</v>
      </c>
      <c r="G14" s="21" t="s">
        <v>62</v>
      </c>
      <c r="H14" s="21" t="s">
        <v>58</v>
      </c>
      <c r="I14" s="21" t="s">
        <v>63</v>
      </c>
      <c r="K14" s="22">
        <v>8</v>
      </c>
      <c r="L14" s="22">
        <v>27</v>
      </c>
      <c r="M14" s="21">
        <v>93</v>
      </c>
      <c r="O14" s="21" t="s">
        <v>64</v>
      </c>
      <c r="P14" s="21" t="s">
        <v>34</v>
      </c>
      <c r="BC14" s="21">
        <v>60</v>
      </c>
      <c r="BD14" s="21">
        <v>130</v>
      </c>
      <c r="BE14" s="21">
        <v>10</v>
      </c>
      <c r="BF14" s="21">
        <v>170</v>
      </c>
      <c r="BI14" s="21">
        <v>30</v>
      </c>
      <c r="BJ14" s="21">
        <v>20</v>
      </c>
      <c r="BK14" s="21">
        <v>10</v>
      </c>
      <c r="BL14" s="21">
        <v>60</v>
      </c>
      <c r="BO14" s="21">
        <v>190</v>
      </c>
      <c r="BP14" s="21">
        <v>90</v>
      </c>
      <c r="BQ14" s="21">
        <v>60</v>
      </c>
      <c r="BR14" s="21">
        <v>340</v>
      </c>
      <c r="CA14" s="21">
        <v>180</v>
      </c>
      <c r="CB14" s="21">
        <v>100</v>
      </c>
      <c r="CC14" s="21">
        <v>40</v>
      </c>
      <c r="CD14" s="21">
        <v>380</v>
      </c>
      <c r="CG14" s="21">
        <v>460</v>
      </c>
      <c r="CH14" s="21">
        <v>130</v>
      </c>
      <c r="CI14" s="21">
        <v>60</v>
      </c>
      <c r="CJ14" s="21">
        <v>830</v>
      </c>
    </row>
    <row r="15" spans="1:127" s="21" customFormat="1" ht="12" x14ac:dyDescent="0.2">
      <c r="A15" s="21">
        <v>13</v>
      </c>
      <c r="B15" s="21">
        <v>28</v>
      </c>
      <c r="C15" s="21" t="s">
        <v>65</v>
      </c>
      <c r="D15" s="21" t="s">
        <v>442</v>
      </c>
      <c r="E15" s="21" t="s">
        <v>141</v>
      </c>
      <c r="F15" s="21" t="s">
        <v>66</v>
      </c>
      <c r="G15" s="21" t="s">
        <v>67</v>
      </c>
      <c r="H15" s="21" t="s">
        <v>58</v>
      </c>
      <c r="I15" s="21" t="s">
        <v>63</v>
      </c>
      <c r="K15" s="22">
        <v>15</v>
      </c>
      <c r="L15" s="22">
        <v>45</v>
      </c>
      <c r="P15" s="21" t="s">
        <v>28</v>
      </c>
      <c r="Q15" s="21">
        <v>43</v>
      </c>
      <c r="S15" s="21">
        <v>0</v>
      </c>
      <c r="T15" s="21">
        <v>1000</v>
      </c>
      <c r="W15" s="21">
        <v>6.0999999999999999E-2</v>
      </c>
      <c r="X15" s="21">
        <v>2.8000000000000001E-2</v>
      </c>
      <c r="Z15" s="21">
        <v>0.122</v>
      </c>
      <c r="AA15" s="21" t="s">
        <v>30</v>
      </c>
      <c r="BC15" s="21">
        <v>0</v>
      </c>
      <c r="BE15" s="21">
        <v>0</v>
      </c>
      <c r="BF15" s="21">
        <v>107</v>
      </c>
      <c r="CG15" s="21">
        <v>5</v>
      </c>
      <c r="CI15" s="21">
        <v>0</v>
      </c>
      <c r="CJ15" s="21">
        <v>125</v>
      </c>
      <c r="CM15" s="21">
        <v>4.4800000000000004</v>
      </c>
      <c r="CN15" s="21">
        <v>1.9</v>
      </c>
      <c r="CO15" s="21">
        <v>0.6</v>
      </c>
      <c r="CP15" s="21">
        <v>7.4</v>
      </c>
      <c r="CQ15" s="21" t="s">
        <v>29</v>
      </c>
    </row>
    <row r="16" spans="1:127" s="21" customFormat="1" ht="12" x14ac:dyDescent="0.2">
      <c r="A16" s="21">
        <v>14</v>
      </c>
      <c r="B16" s="21">
        <v>32</v>
      </c>
      <c r="C16" s="21" t="s">
        <v>55</v>
      </c>
      <c r="D16" s="21" t="s">
        <v>138</v>
      </c>
      <c r="E16" s="21" t="s">
        <v>139</v>
      </c>
      <c r="F16" s="21" t="s">
        <v>56</v>
      </c>
      <c r="G16" s="21" t="s">
        <v>57</v>
      </c>
      <c r="H16" s="21" t="s">
        <v>58</v>
      </c>
      <c r="I16" s="21" t="s">
        <v>36</v>
      </c>
      <c r="K16" s="22">
        <v>1</v>
      </c>
      <c r="L16" s="22">
        <v>11</v>
      </c>
      <c r="Y16" s="21">
        <v>0.16500000000000001</v>
      </c>
      <c r="Z16" s="21">
        <v>0.251</v>
      </c>
      <c r="AA16" s="21" t="s">
        <v>30</v>
      </c>
      <c r="AH16" s="26"/>
    </row>
    <row r="17" spans="1:94" s="21" customFormat="1" ht="12" x14ac:dyDescent="0.2">
      <c r="A17" s="21">
        <v>15</v>
      </c>
      <c r="B17" s="21">
        <v>32</v>
      </c>
      <c r="C17" s="21" t="s">
        <v>55</v>
      </c>
      <c r="D17" s="21" t="s">
        <v>138</v>
      </c>
      <c r="E17" s="21" t="s">
        <v>139</v>
      </c>
      <c r="F17" s="21" t="s">
        <v>56</v>
      </c>
      <c r="G17" s="21" t="s">
        <v>57</v>
      </c>
      <c r="H17" s="21" t="s">
        <v>58</v>
      </c>
      <c r="I17" s="21" t="s">
        <v>36</v>
      </c>
      <c r="K17" s="22">
        <v>0</v>
      </c>
      <c r="L17" s="22">
        <v>4</v>
      </c>
      <c r="Y17" s="21">
        <v>0.129</v>
      </c>
      <c r="Z17" s="21">
        <v>0.14299999999999999</v>
      </c>
      <c r="AA17" s="21" t="s">
        <v>30</v>
      </c>
    </row>
    <row r="18" spans="1:94" s="21" customFormat="1" ht="12" x14ac:dyDescent="0.2">
      <c r="A18" s="21">
        <v>16</v>
      </c>
      <c r="B18" s="21">
        <v>34</v>
      </c>
      <c r="C18" s="21" t="s">
        <v>42</v>
      </c>
      <c r="D18" s="21" t="s">
        <v>124</v>
      </c>
      <c r="E18" s="21" t="s">
        <v>125</v>
      </c>
      <c r="F18" s="21" t="s">
        <v>33</v>
      </c>
      <c r="G18" s="21" t="s">
        <v>43</v>
      </c>
      <c r="H18" s="21" t="s">
        <v>58</v>
      </c>
      <c r="I18" s="21" t="s">
        <v>40</v>
      </c>
      <c r="K18" s="22"/>
      <c r="L18" s="22"/>
      <c r="M18" s="21">
        <v>50</v>
      </c>
      <c r="CM18" s="21">
        <v>415</v>
      </c>
      <c r="CN18" s="21">
        <v>349</v>
      </c>
    </row>
    <row r="19" spans="1:94" s="21" customFormat="1" ht="12" x14ac:dyDescent="0.2">
      <c r="A19" s="21">
        <v>17</v>
      </c>
      <c r="B19" s="21">
        <v>39</v>
      </c>
      <c r="C19" s="21" t="s">
        <v>44</v>
      </c>
      <c r="D19" s="21" t="s">
        <v>117</v>
      </c>
      <c r="E19" s="21" t="s">
        <v>118</v>
      </c>
      <c r="F19" s="21" t="s">
        <v>31</v>
      </c>
      <c r="G19" s="21" t="s">
        <v>34</v>
      </c>
      <c r="H19" s="21" t="s">
        <v>58</v>
      </c>
      <c r="I19" s="21" t="s">
        <v>40</v>
      </c>
      <c r="K19" s="22"/>
      <c r="L19" s="22"/>
      <c r="M19" s="21">
        <v>6</v>
      </c>
      <c r="CM19" s="21">
        <v>573.79999999999995</v>
      </c>
      <c r="CN19" s="21">
        <v>201.4</v>
      </c>
      <c r="CO19" s="21">
        <v>275.10000000000002</v>
      </c>
      <c r="CP19" s="21">
        <v>880.3</v>
      </c>
    </row>
    <row r="20" spans="1:94" s="21" customFormat="1" ht="12" x14ac:dyDescent="0.2">
      <c r="A20" s="21">
        <v>18</v>
      </c>
      <c r="B20" s="21">
        <v>42</v>
      </c>
      <c r="C20" s="21" t="s">
        <v>45</v>
      </c>
      <c r="D20" s="21" t="s">
        <v>128</v>
      </c>
      <c r="F20" s="21" t="s">
        <v>46</v>
      </c>
      <c r="G20" s="21" t="s">
        <v>47</v>
      </c>
      <c r="H20" s="21" t="s">
        <v>58</v>
      </c>
      <c r="I20" s="21" t="s">
        <v>40</v>
      </c>
      <c r="K20" s="22"/>
      <c r="L20" s="22"/>
      <c r="M20" s="21">
        <v>15</v>
      </c>
      <c r="BI20" s="21">
        <v>18.399999999999999</v>
      </c>
      <c r="BK20" s="21">
        <v>5.4</v>
      </c>
      <c r="BL20" s="21">
        <v>28.4</v>
      </c>
      <c r="BO20" s="21">
        <v>21.6</v>
      </c>
      <c r="BQ20" s="21">
        <v>18.3</v>
      </c>
      <c r="BR20" s="21">
        <v>42.5</v>
      </c>
      <c r="BU20" s="21">
        <v>17.7</v>
      </c>
      <c r="BW20" s="21">
        <v>7.5</v>
      </c>
      <c r="BX20" s="21">
        <v>39.6</v>
      </c>
      <c r="CA20" s="21">
        <v>13</v>
      </c>
      <c r="CC20" s="21">
        <v>5.3</v>
      </c>
      <c r="CD20" s="21">
        <v>28.4</v>
      </c>
      <c r="CE20" s="21" t="s">
        <v>48</v>
      </c>
    </row>
    <row r="21" spans="1:94" s="21" customFormat="1" ht="12" x14ac:dyDescent="0.2">
      <c r="A21" s="21">
        <v>19</v>
      </c>
      <c r="B21" s="21">
        <v>45</v>
      </c>
      <c r="C21" s="21" t="s">
        <v>80</v>
      </c>
      <c r="D21" s="21" t="s">
        <v>142</v>
      </c>
      <c r="E21" s="21" t="s">
        <v>143</v>
      </c>
      <c r="F21" s="21" t="s">
        <v>81</v>
      </c>
      <c r="G21" s="21" t="s">
        <v>34</v>
      </c>
      <c r="H21" s="21" t="s">
        <v>58</v>
      </c>
      <c r="I21" s="21" t="s">
        <v>40</v>
      </c>
      <c r="K21" s="22">
        <v>1</v>
      </c>
      <c r="L21" s="22">
        <v>1</v>
      </c>
      <c r="P21" s="21" t="s">
        <v>82</v>
      </c>
      <c r="BC21" s="21">
        <v>79</v>
      </c>
    </row>
    <row r="22" spans="1:94" s="21" customFormat="1" ht="12" x14ac:dyDescent="0.2">
      <c r="A22" s="21">
        <v>20</v>
      </c>
      <c r="B22" s="21">
        <v>49</v>
      </c>
      <c r="C22" s="21" t="s">
        <v>69</v>
      </c>
      <c r="D22" s="21" t="s">
        <v>144</v>
      </c>
      <c r="F22" s="21" t="s">
        <v>70</v>
      </c>
      <c r="G22" s="21" t="s">
        <v>34</v>
      </c>
      <c r="H22" s="21" t="s">
        <v>58</v>
      </c>
      <c r="I22" s="21" t="s">
        <v>71</v>
      </c>
      <c r="K22" s="22"/>
      <c r="L22" s="22"/>
      <c r="M22" s="21">
        <v>12</v>
      </c>
      <c r="AO22" s="21">
        <v>64.7</v>
      </c>
      <c r="AP22" s="21">
        <v>24.9</v>
      </c>
      <c r="AQ22" s="21">
        <v>35</v>
      </c>
      <c r="AR22" s="21">
        <v>117.3</v>
      </c>
    </row>
    <row r="23" spans="1:94" s="21" customFormat="1" ht="12" x14ac:dyDescent="0.2">
      <c r="A23" s="21">
        <v>21</v>
      </c>
      <c r="B23" s="21">
        <v>58</v>
      </c>
      <c r="C23" s="21" t="s">
        <v>53</v>
      </c>
      <c r="D23" s="21" t="s">
        <v>134</v>
      </c>
      <c r="E23" s="21" t="s">
        <v>135</v>
      </c>
      <c r="F23" s="21" t="s">
        <v>33</v>
      </c>
      <c r="G23" s="21" t="s">
        <v>54</v>
      </c>
      <c r="H23" s="21" t="s">
        <v>58</v>
      </c>
      <c r="I23" s="21" t="s">
        <v>40</v>
      </c>
      <c r="K23" s="22"/>
      <c r="L23" s="22"/>
      <c r="M23" s="21">
        <v>12</v>
      </c>
      <c r="CM23" s="21">
        <v>420</v>
      </c>
      <c r="CN23" s="21">
        <v>350</v>
      </c>
    </row>
    <row r="24" spans="1:94" s="21" customFormat="1" ht="12" x14ac:dyDescent="0.2">
      <c r="A24" s="21">
        <v>22</v>
      </c>
      <c r="B24" s="21">
        <v>61</v>
      </c>
      <c r="C24" s="21" t="s">
        <v>32</v>
      </c>
      <c r="D24" s="21" t="s">
        <v>123</v>
      </c>
      <c r="F24" s="21" t="s">
        <v>33</v>
      </c>
      <c r="G24" s="21" t="s">
        <v>34</v>
      </c>
      <c r="H24" s="21" t="s">
        <v>58</v>
      </c>
      <c r="I24" s="21" t="s">
        <v>36</v>
      </c>
      <c r="K24" s="22"/>
      <c r="L24" s="22">
        <v>1</v>
      </c>
      <c r="Q24" s="21">
        <v>370</v>
      </c>
      <c r="R24" s="21">
        <v>70</v>
      </c>
      <c r="W24" s="21">
        <v>0.15</v>
      </c>
      <c r="X24" s="21">
        <v>0</v>
      </c>
      <c r="AA24" s="21" t="s">
        <v>30</v>
      </c>
      <c r="AV24" s="21">
        <v>200</v>
      </c>
      <c r="AW24" s="21">
        <v>0</v>
      </c>
      <c r="BC24" s="21">
        <v>350</v>
      </c>
      <c r="BD24" s="21">
        <v>40</v>
      </c>
      <c r="CM24" s="21">
        <v>393</v>
      </c>
      <c r="CN24" s="21">
        <v>111</v>
      </c>
    </row>
    <row r="25" spans="1:94" s="21" customFormat="1" ht="12" x14ac:dyDescent="0.2">
      <c r="A25" s="21">
        <v>23</v>
      </c>
      <c r="B25" s="21">
        <v>61</v>
      </c>
      <c r="C25" s="21" t="s">
        <v>32</v>
      </c>
      <c r="D25" s="21" t="s">
        <v>123</v>
      </c>
      <c r="F25" s="21" t="s">
        <v>33</v>
      </c>
      <c r="G25" s="21" t="s">
        <v>34</v>
      </c>
      <c r="H25" s="21" t="s">
        <v>58</v>
      </c>
      <c r="I25" s="21" t="s">
        <v>68</v>
      </c>
      <c r="K25" s="22"/>
      <c r="L25" s="22">
        <v>1</v>
      </c>
      <c r="Q25" s="21">
        <v>150</v>
      </c>
      <c r="R25" s="21">
        <v>50</v>
      </c>
      <c r="W25" s="21">
        <v>0.06</v>
      </c>
      <c r="X25" s="21">
        <v>0</v>
      </c>
      <c r="AA25" s="21" t="s">
        <v>30</v>
      </c>
      <c r="AV25" s="21">
        <v>140</v>
      </c>
      <c r="AW25" s="21">
        <v>0</v>
      </c>
      <c r="BC25" s="21">
        <v>140</v>
      </c>
      <c r="BD25" s="21">
        <v>20</v>
      </c>
      <c r="CM25" s="21">
        <v>157</v>
      </c>
      <c r="CN25" s="21">
        <v>32</v>
      </c>
    </row>
    <row r="26" spans="1:94" s="21" customFormat="1" ht="12" x14ac:dyDescent="0.2">
      <c r="A26" s="21">
        <v>24</v>
      </c>
      <c r="B26" s="21">
        <v>61</v>
      </c>
      <c r="C26" s="21" t="s">
        <v>32</v>
      </c>
      <c r="D26" s="21" t="s">
        <v>123</v>
      </c>
      <c r="F26" s="21" t="s">
        <v>33</v>
      </c>
      <c r="G26" s="21" t="s">
        <v>34</v>
      </c>
      <c r="H26" s="21" t="s">
        <v>58</v>
      </c>
      <c r="I26" s="21" t="s">
        <v>59</v>
      </c>
      <c r="K26" s="22"/>
      <c r="L26" s="22">
        <v>1</v>
      </c>
      <c r="Q26" s="21">
        <v>200</v>
      </c>
      <c r="R26" s="21">
        <v>0</v>
      </c>
      <c r="W26" s="21">
        <v>0.15</v>
      </c>
      <c r="X26" s="21">
        <v>0.01</v>
      </c>
      <c r="AA26" s="21" t="s">
        <v>30</v>
      </c>
      <c r="AV26" s="21">
        <v>130</v>
      </c>
      <c r="AW26" s="21">
        <v>10</v>
      </c>
      <c r="BC26" s="21">
        <v>160</v>
      </c>
      <c r="BD26" s="21">
        <v>10</v>
      </c>
      <c r="CM26" s="21">
        <v>524</v>
      </c>
      <c r="CN26" s="21">
        <v>240</v>
      </c>
    </row>
    <row r="27" spans="1:94" s="21" customFormat="1" ht="12" x14ac:dyDescent="0.2">
      <c r="A27" s="21">
        <v>25</v>
      </c>
      <c r="B27" s="21">
        <v>70</v>
      </c>
      <c r="C27" s="21" t="s">
        <v>78</v>
      </c>
      <c r="D27" s="21" t="s">
        <v>136</v>
      </c>
      <c r="E27" s="23" t="s">
        <v>137</v>
      </c>
      <c r="F27" s="21" t="s">
        <v>31</v>
      </c>
      <c r="G27" s="21" t="s">
        <v>79</v>
      </c>
      <c r="H27" s="21" t="s">
        <v>58</v>
      </c>
      <c r="I27" s="21" t="s">
        <v>40</v>
      </c>
      <c r="K27" s="22">
        <v>1</v>
      </c>
      <c r="L27" s="22">
        <v>1</v>
      </c>
      <c r="BC27" s="21">
        <v>12</v>
      </c>
    </row>
    <row r="28" spans="1:94" s="21" customFormat="1" ht="12" x14ac:dyDescent="0.2">
      <c r="A28" s="21">
        <v>26</v>
      </c>
      <c r="B28" s="21">
        <v>70</v>
      </c>
      <c r="C28" s="21" t="s">
        <v>78</v>
      </c>
      <c r="D28" s="21" t="s">
        <v>136</v>
      </c>
      <c r="E28" s="23" t="s">
        <v>137</v>
      </c>
      <c r="F28" s="21" t="s">
        <v>31</v>
      </c>
      <c r="G28" s="21" t="s">
        <v>79</v>
      </c>
      <c r="H28" s="21" t="s">
        <v>58</v>
      </c>
      <c r="I28" s="21" t="s">
        <v>40</v>
      </c>
      <c r="K28" s="22">
        <v>0</v>
      </c>
      <c r="L28" s="22">
        <v>1</v>
      </c>
      <c r="BC28" s="21">
        <v>37</v>
      </c>
    </row>
    <row r="29" spans="1:94" s="21" customFormat="1" ht="12" x14ac:dyDescent="0.2">
      <c r="A29" s="21">
        <v>27</v>
      </c>
      <c r="B29" s="21">
        <v>70</v>
      </c>
      <c r="C29" s="21" t="s">
        <v>78</v>
      </c>
      <c r="D29" s="21" t="s">
        <v>136</v>
      </c>
      <c r="E29" s="23" t="s">
        <v>137</v>
      </c>
      <c r="F29" s="21" t="s">
        <v>31</v>
      </c>
      <c r="G29" s="21" t="s">
        <v>79</v>
      </c>
      <c r="H29" s="21" t="s">
        <v>58</v>
      </c>
      <c r="I29" s="21" t="s">
        <v>40</v>
      </c>
      <c r="K29" s="22">
        <v>1</v>
      </c>
      <c r="L29" s="22">
        <v>1</v>
      </c>
      <c r="BC29" s="21">
        <v>86</v>
      </c>
    </row>
    <row r="30" spans="1:94" s="21" customFormat="1" ht="12" x14ac:dyDescent="0.2">
      <c r="A30" s="21">
        <v>28</v>
      </c>
      <c r="B30" s="21">
        <v>70</v>
      </c>
      <c r="C30" s="21" t="s">
        <v>78</v>
      </c>
      <c r="D30" s="21" t="s">
        <v>136</v>
      </c>
      <c r="E30" s="23" t="s">
        <v>137</v>
      </c>
      <c r="F30" s="21" t="s">
        <v>31</v>
      </c>
      <c r="G30" s="21" t="s">
        <v>79</v>
      </c>
      <c r="H30" s="21" t="s">
        <v>58</v>
      </c>
      <c r="I30" s="21" t="s">
        <v>40</v>
      </c>
      <c r="K30" s="22">
        <v>1</v>
      </c>
      <c r="L30" s="22">
        <v>1</v>
      </c>
      <c r="BC30" s="21">
        <v>147</v>
      </c>
    </row>
    <row r="31" spans="1:94" s="21" customFormat="1" ht="12" x14ac:dyDescent="0.2">
      <c r="A31" s="21">
        <v>29</v>
      </c>
      <c r="B31" s="21">
        <v>70</v>
      </c>
      <c r="C31" s="21" t="s">
        <v>78</v>
      </c>
      <c r="D31" s="21" t="s">
        <v>136</v>
      </c>
      <c r="E31" s="23" t="s">
        <v>137</v>
      </c>
      <c r="F31" s="21" t="s">
        <v>31</v>
      </c>
      <c r="G31" s="21" t="s">
        <v>79</v>
      </c>
      <c r="H31" s="21" t="s">
        <v>58</v>
      </c>
      <c r="I31" s="21" t="s">
        <v>40</v>
      </c>
      <c r="K31" s="22">
        <v>1</v>
      </c>
      <c r="L31" s="22">
        <v>1</v>
      </c>
      <c r="BC31" s="21">
        <v>86</v>
      </c>
    </row>
    <row r="32" spans="1:94" s="21" customFormat="1" ht="12" x14ac:dyDescent="0.2">
      <c r="A32" s="21">
        <v>30</v>
      </c>
      <c r="B32" s="21">
        <v>71</v>
      </c>
      <c r="C32" s="21" t="s">
        <v>49</v>
      </c>
      <c r="D32" s="21" t="s">
        <v>145</v>
      </c>
      <c r="F32" s="21" t="s">
        <v>50</v>
      </c>
      <c r="G32" s="21" t="s">
        <v>51</v>
      </c>
      <c r="H32" s="21" t="s">
        <v>58</v>
      </c>
      <c r="I32" s="21" t="s">
        <v>40</v>
      </c>
      <c r="K32" s="22">
        <v>1</v>
      </c>
      <c r="L32" s="22"/>
      <c r="CM32" s="21">
        <v>3057</v>
      </c>
    </row>
    <row r="33" spans="1:107" s="21" customFormat="1" ht="12" x14ac:dyDescent="0.2">
      <c r="A33" s="21">
        <v>31</v>
      </c>
      <c r="B33" s="21">
        <v>71</v>
      </c>
      <c r="C33" s="21" t="s">
        <v>49</v>
      </c>
      <c r="D33" s="21" t="s">
        <v>145</v>
      </c>
      <c r="F33" s="21" t="s">
        <v>50</v>
      </c>
      <c r="G33" s="21" t="s">
        <v>52</v>
      </c>
      <c r="H33" s="21" t="s">
        <v>58</v>
      </c>
      <c r="I33" s="21" t="s">
        <v>40</v>
      </c>
      <c r="K33" s="22">
        <v>0</v>
      </c>
      <c r="L33" s="22"/>
      <c r="CM33" s="21">
        <v>2708</v>
      </c>
    </row>
    <row r="34" spans="1:107" s="21" customFormat="1" ht="12" x14ac:dyDescent="0.2">
      <c r="A34" s="21">
        <v>32</v>
      </c>
      <c r="B34" s="21">
        <v>73</v>
      </c>
      <c r="C34" s="21" t="s">
        <v>151</v>
      </c>
      <c r="D34" s="21" t="s">
        <v>147</v>
      </c>
      <c r="F34" s="21" t="s">
        <v>149</v>
      </c>
      <c r="G34" s="21" t="s">
        <v>150</v>
      </c>
      <c r="H34" s="21" t="s">
        <v>58</v>
      </c>
      <c r="I34" s="21" t="s">
        <v>63</v>
      </c>
      <c r="K34" s="22">
        <v>1</v>
      </c>
      <c r="L34" s="22"/>
      <c r="M34" s="21">
        <v>2592</v>
      </c>
      <c r="CM34" s="21">
        <v>1496</v>
      </c>
      <c r="CQ34" s="21" t="s">
        <v>154</v>
      </c>
      <c r="CS34" s="21">
        <v>289</v>
      </c>
      <c r="CW34" s="21" t="s">
        <v>154</v>
      </c>
    </row>
    <row r="35" spans="1:107" s="21" customFormat="1" ht="12" x14ac:dyDescent="0.2">
      <c r="A35" s="21">
        <v>33</v>
      </c>
      <c r="B35" s="21">
        <v>73</v>
      </c>
      <c r="C35" s="21" t="s">
        <v>151</v>
      </c>
      <c r="D35" s="21" t="s">
        <v>147</v>
      </c>
      <c r="F35" s="21" t="s">
        <v>149</v>
      </c>
      <c r="G35" s="21" t="s">
        <v>150</v>
      </c>
      <c r="H35" s="21" t="s">
        <v>58</v>
      </c>
      <c r="I35" s="21" t="s">
        <v>63</v>
      </c>
      <c r="K35" s="22"/>
      <c r="L35" s="22"/>
      <c r="CM35" s="21">
        <v>1632</v>
      </c>
      <c r="CQ35" s="21" t="s">
        <v>155</v>
      </c>
      <c r="CS35" s="21">
        <v>357</v>
      </c>
      <c r="CW35" s="21" t="s">
        <v>155</v>
      </c>
    </row>
    <row r="36" spans="1:107" s="21" customFormat="1" ht="12" x14ac:dyDescent="0.2">
      <c r="A36" s="21">
        <v>34</v>
      </c>
      <c r="B36" s="21">
        <v>73</v>
      </c>
      <c r="C36" s="21" t="s">
        <v>151</v>
      </c>
      <c r="D36" s="21" t="s">
        <v>147</v>
      </c>
      <c r="F36" s="21" t="s">
        <v>149</v>
      </c>
      <c r="G36" s="21" t="s">
        <v>150</v>
      </c>
      <c r="H36" s="21" t="s">
        <v>58</v>
      </c>
      <c r="I36" s="21" t="s">
        <v>63</v>
      </c>
      <c r="K36" s="22">
        <v>1</v>
      </c>
      <c r="L36" s="22"/>
      <c r="CM36" s="21">
        <v>329</v>
      </c>
      <c r="CQ36" s="21" t="s">
        <v>154</v>
      </c>
      <c r="CS36" s="21">
        <v>500</v>
      </c>
      <c r="CW36" s="21" t="s">
        <v>154</v>
      </c>
    </row>
    <row r="37" spans="1:107" s="21" customFormat="1" ht="12" x14ac:dyDescent="0.2">
      <c r="A37" s="21">
        <v>35</v>
      </c>
      <c r="B37" s="21">
        <v>73</v>
      </c>
      <c r="C37" s="21" t="s">
        <v>151</v>
      </c>
      <c r="D37" s="21" t="s">
        <v>147</v>
      </c>
      <c r="F37" s="21" t="s">
        <v>149</v>
      </c>
      <c r="G37" s="21" t="s">
        <v>150</v>
      </c>
      <c r="H37" s="21" t="s">
        <v>58</v>
      </c>
      <c r="I37" s="21" t="s">
        <v>63</v>
      </c>
      <c r="K37" s="22"/>
      <c r="L37" s="22"/>
      <c r="CM37" s="21">
        <v>329</v>
      </c>
      <c r="CQ37" s="21" t="s">
        <v>155</v>
      </c>
      <c r="CS37" s="21">
        <v>541</v>
      </c>
      <c r="CW37" s="21" t="s">
        <v>155</v>
      </c>
    </row>
    <row r="38" spans="1:107" s="21" customFormat="1" ht="12" x14ac:dyDescent="0.2">
      <c r="A38" s="21">
        <v>36</v>
      </c>
      <c r="B38" s="21">
        <v>73</v>
      </c>
      <c r="C38" s="21" t="s">
        <v>151</v>
      </c>
      <c r="D38" s="21" t="s">
        <v>147</v>
      </c>
      <c r="F38" s="21" t="s">
        <v>149</v>
      </c>
      <c r="G38" s="21" t="s">
        <v>150</v>
      </c>
      <c r="H38" s="21" t="s">
        <v>58</v>
      </c>
      <c r="I38" s="21" t="s">
        <v>63</v>
      </c>
      <c r="K38" s="22">
        <v>1</v>
      </c>
      <c r="L38" s="22"/>
      <c r="CM38" s="21">
        <v>1339</v>
      </c>
      <c r="CQ38" s="21" t="s">
        <v>154</v>
      </c>
      <c r="CS38" s="21">
        <v>420</v>
      </c>
      <c r="CW38" s="21" t="s">
        <v>154</v>
      </c>
    </row>
    <row r="39" spans="1:107" s="21" customFormat="1" ht="12" x14ac:dyDescent="0.2">
      <c r="A39" s="21">
        <v>37</v>
      </c>
      <c r="B39" s="21">
        <v>73</v>
      </c>
      <c r="C39" s="21" t="s">
        <v>151</v>
      </c>
      <c r="D39" s="21" t="s">
        <v>147</v>
      </c>
      <c r="F39" s="21" t="s">
        <v>149</v>
      </c>
      <c r="G39" s="21" t="s">
        <v>150</v>
      </c>
      <c r="H39" s="21" t="s">
        <v>58</v>
      </c>
      <c r="I39" s="21" t="s">
        <v>63</v>
      </c>
      <c r="K39" s="22"/>
      <c r="L39" s="22"/>
      <c r="CM39" s="21">
        <v>1441</v>
      </c>
      <c r="CQ39" s="21" t="s">
        <v>155</v>
      </c>
      <c r="CS39" s="21">
        <v>580</v>
      </c>
      <c r="CW39" s="21" t="s">
        <v>155</v>
      </c>
    </row>
    <row r="40" spans="1:107" s="21" customFormat="1" ht="12" x14ac:dyDescent="0.2">
      <c r="A40" s="21">
        <v>38</v>
      </c>
      <c r="B40" s="21">
        <v>73</v>
      </c>
      <c r="C40" s="21" t="s">
        <v>151</v>
      </c>
      <c r="D40" s="21" t="s">
        <v>147</v>
      </c>
      <c r="F40" s="21" t="s">
        <v>149</v>
      </c>
      <c r="G40" s="21" t="s">
        <v>150</v>
      </c>
      <c r="H40" s="21" t="s">
        <v>58</v>
      </c>
      <c r="I40" s="21" t="s">
        <v>63</v>
      </c>
      <c r="K40" s="22">
        <v>1</v>
      </c>
      <c r="L40" s="22"/>
      <c r="CM40" s="21">
        <v>1384</v>
      </c>
      <c r="CQ40" s="21" t="s">
        <v>154</v>
      </c>
      <c r="CS40" s="21">
        <v>506</v>
      </c>
      <c r="CW40" s="21" t="s">
        <v>154</v>
      </c>
    </row>
    <row r="41" spans="1:107" s="21" customFormat="1" ht="12" x14ac:dyDescent="0.2">
      <c r="A41" s="21">
        <v>39</v>
      </c>
      <c r="B41" s="21">
        <v>73</v>
      </c>
      <c r="C41" s="21" t="s">
        <v>151</v>
      </c>
      <c r="D41" s="21" t="s">
        <v>147</v>
      </c>
      <c r="F41" s="21" t="s">
        <v>149</v>
      </c>
      <c r="G41" s="21" t="s">
        <v>150</v>
      </c>
      <c r="H41" s="21" t="s">
        <v>58</v>
      </c>
      <c r="I41" s="21" t="s">
        <v>63</v>
      </c>
      <c r="K41" s="22"/>
      <c r="L41" s="22"/>
      <c r="CM41" s="21">
        <v>1472</v>
      </c>
      <c r="CQ41" s="21" t="s">
        <v>155</v>
      </c>
      <c r="CS41" s="21">
        <v>635</v>
      </c>
      <c r="CW41" s="21" t="s">
        <v>155</v>
      </c>
    </row>
    <row r="42" spans="1:107" s="21" customFormat="1" ht="12" x14ac:dyDescent="0.2">
      <c r="A42" s="21">
        <v>40</v>
      </c>
      <c r="B42" s="21">
        <v>73</v>
      </c>
      <c r="C42" s="21" t="s">
        <v>151</v>
      </c>
      <c r="D42" s="21" t="s">
        <v>147</v>
      </c>
      <c r="F42" s="21" t="s">
        <v>149</v>
      </c>
      <c r="G42" s="21" t="s">
        <v>150</v>
      </c>
      <c r="H42" s="21" t="s">
        <v>58</v>
      </c>
      <c r="I42" s="21" t="s">
        <v>63</v>
      </c>
      <c r="K42" s="22">
        <v>1</v>
      </c>
      <c r="L42" s="22"/>
      <c r="CM42" s="21">
        <v>315</v>
      </c>
      <c r="CQ42" s="21" t="s">
        <v>154</v>
      </c>
      <c r="CS42" s="21">
        <v>360</v>
      </c>
      <c r="CW42" s="21" t="s">
        <v>154</v>
      </c>
    </row>
    <row r="43" spans="1:107" s="21" customFormat="1" ht="12" x14ac:dyDescent="0.2">
      <c r="A43" s="21">
        <v>41</v>
      </c>
      <c r="B43" s="21">
        <v>73</v>
      </c>
      <c r="C43" s="21" t="s">
        <v>151</v>
      </c>
      <c r="D43" s="21" t="s">
        <v>147</v>
      </c>
      <c r="F43" s="21" t="s">
        <v>149</v>
      </c>
      <c r="G43" s="21" t="s">
        <v>150</v>
      </c>
      <c r="H43" s="21" t="s">
        <v>58</v>
      </c>
      <c r="I43" s="21" t="s">
        <v>63</v>
      </c>
      <c r="K43" s="22"/>
      <c r="L43" s="22"/>
      <c r="CM43" s="21">
        <v>727</v>
      </c>
      <c r="CQ43" s="21" t="s">
        <v>155</v>
      </c>
      <c r="CS43" s="21">
        <v>321</v>
      </c>
      <c r="CW43" s="21" t="s">
        <v>155</v>
      </c>
    </row>
    <row r="44" spans="1:107" s="21" customFormat="1" ht="12" x14ac:dyDescent="0.2">
      <c r="A44" s="21">
        <v>42</v>
      </c>
      <c r="B44" s="21">
        <v>73</v>
      </c>
      <c r="C44" s="21" t="s">
        <v>151</v>
      </c>
      <c r="D44" s="21" t="s">
        <v>147</v>
      </c>
      <c r="F44" s="21" t="s">
        <v>149</v>
      </c>
      <c r="G44" s="21" t="s">
        <v>150</v>
      </c>
      <c r="H44" s="21" t="s">
        <v>58</v>
      </c>
      <c r="I44" s="21" t="s">
        <v>63</v>
      </c>
      <c r="K44" s="22">
        <v>1</v>
      </c>
      <c r="L44" s="22"/>
      <c r="CM44" s="21">
        <v>256</v>
      </c>
      <c r="CQ44" s="21" t="s">
        <v>154</v>
      </c>
      <c r="CS44" s="21">
        <v>352</v>
      </c>
      <c r="CW44" s="21" t="s">
        <v>154</v>
      </c>
    </row>
    <row r="45" spans="1:107" s="21" customFormat="1" ht="12" x14ac:dyDescent="0.2">
      <c r="A45" s="21">
        <v>43</v>
      </c>
      <c r="B45" s="21">
        <v>73</v>
      </c>
      <c r="C45" s="21" t="s">
        <v>151</v>
      </c>
      <c r="D45" s="21" t="s">
        <v>147</v>
      </c>
      <c r="F45" s="21" t="s">
        <v>149</v>
      </c>
      <c r="G45" s="21" t="s">
        <v>150</v>
      </c>
      <c r="H45" s="21" t="s">
        <v>58</v>
      </c>
      <c r="I45" s="21" t="s">
        <v>63</v>
      </c>
      <c r="K45" s="22"/>
      <c r="L45" s="22"/>
      <c r="CM45" s="21">
        <v>786</v>
      </c>
      <c r="CQ45" s="21" t="s">
        <v>155</v>
      </c>
      <c r="CS45" s="21">
        <v>569</v>
      </c>
      <c r="CW45" s="21" t="s">
        <v>155</v>
      </c>
    </row>
    <row r="46" spans="1:107" s="21" customFormat="1" ht="12" x14ac:dyDescent="0.2">
      <c r="A46" s="21">
        <v>44</v>
      </c>
      <c r="B46" s="21">
        <v>77</v>
      </c>
      <c r="C46" s="21" t="s">
        <v>298</v>
      </c>
      <c r="D46" s="24" t="s">
        <v>443</v>
      </c>
      <c r="E46" s="21" t="s">
        <v>300</v>
      </c>
      <c r="F46" s="21" t="s">
        <v>233</v>
      </c>
      <c r="G46" s="21" t="s">
        <v>279</v>
      </c>
      <c r="H46" s="21" t="s">
        <v>260</v>
      </c>
      <c r="I46" s="21" t="s">
        <v>231</v>
      </c>
      <c r="J46" s="21" t="s">
        <v>40</v>
      </c>
      <c r="K46" s="22">
        <v>1</v>
      </c>
      <c r="L46" s="22">
        <v>6</v>
      </c>
      <c r="M46" s="21" t="s">
        <v>368</v>
      </c>
      <c r="N46" s="21" t="s">
        <v>362</v>
      </c>
      <c r="P46" s="21" t="s">
        <v>28</v>
      </c>
      <c r="Q46" s="21">
        <v>388</v>
      </c>
      <c r="R46" s="21">
        <v>487</v>
      </c>
      <c r="S46" s="21">
        <v>0</v>
      </c>
      <c r="T46" s="21">
        <v>1800</v>
      </c>
      <c r="U46" s="21" t="s">
        <v>169</v>
      </c>
      <c r="W46" s="21">
        <v>8.2000000000000003E-2</v>
      </c>
      <c r="X46" s="21">
        <v>7.2999999999999995E-2</v>
      </c>
      <c r="Y46" s="21">
        <v>0.01</v>
      </c>
      <c r="Z46" s="21">
        <v>0.43</v>
      </c>
      <c r="AA46" s="21" t="s">
        <v>164</v>
      </c>
      <c r="AB46" s="21" t="s">
        <v>156</v>
      </c>
      <c r="AV46" s="21">
        <v>25</v>
      </c>
      <c r="AW46" s="21">
        <v>31</v>
      </c>
      <c r="AX46" s="21">
        <v>0</v>
      </c>
      <c r="AY46" s="21">
        <v>250</v>
      </c>
      <c r="BA46" s="21" t="s">
        <v>165</v>
      </c>
      <c r="BC46" s="21">
        <v>30</v>
      </c>
      <c r="BD46" s="21">
        <v>10</v>
      </c>
      <c r="BE46" s="21">
        <v>10</v>
      </c>
      <c r="BF46" s="21">
        <v>40</v>
      </c>
      <c r="BG46" s="21" t="s">
        <v>166</v>
      </c>
      <c r="CG46" s="21">
        <v>146</v>
      </c>
      <c r="CH46" s="21">
        <v>112</v>
      </c>
      <c r="CI46" s="21">
        <v>20</v>
      </c>
      <c r="CJ46" s="21">
        <v>540</v>
      </c>
      <c r="CK46" s="21" t="s">
        <v>167</v>
      </c>
      <c r="CY46" s="21">
        <v>32.03</v>
      </c>
      <c r="CZ46" s="21">
        <v>7.17</v>
      </c>
      <c r="DA46" s="21">
        <v>24.6</v>
      </c>
      <c r="DB46" s="21">
        <v>45.6</v>
      </c>
      <c r="DC46" s="21" t="s">
        <v>168</v>
      </c>
    </row>
    <row r="47" spans="1:107" s="21" customFormat="1" ht="12" x14ac:dyDescent="0.2">
      <c r="A47" s="21">
        <v>45</v>
      </c>
      <c r="B47" s="21">
        <v>77</v>
      </c>
      <c r="C47" s="21" t="s">
        <v>298</v>
      </c>
      <c r="D47" s="24" t="s">
        <v>299</v>
      </c>
      <c r="E47" s="21" t="s">
        <v>300</v>
      </c>
      <c r="F47" s="21" t="s">
        <v>233</v>
      </c>
      <c r="G47" s="21" t="s">
        <v>279</v>
      </c>
      <c r="H47" s="21" t="s">
        <v>260</v>
      </c>
      <c r="I47" s="21" t="s">
        <v>231</v>
      </c>
      <c r="J47" s="21" t="s">
        <v>40</v>
      </c>
      <c r="K47" s="22"/>
      <c r="L47" s="22"/>
      <c r="M47" s="21" t="s">
        <v>368</v>
      </c>
      <c r="N47" s="21" t="s">
        <v>362</v>
      </c>
      <c r="P47" s="21" t="s">
        <v>28</v>
      </c>
      <c r="Q47" s="21">
        <v>438</v>
      </c>
      <c r="R47" s="21">
        <v>457</v>
      </c>
      <c r="S47" s="21">
        <v>0</v>
      </c>
      <c r="T47" s="21">
        <v>1700</v>
      </c>
      <c r="U47" s="21" t="s">
        <v>170</v>
      </c>
      <c r="W47" s="21">
        <v>6.2E-2</v>
      </c>
      <c r="X47" s="21">
        <v>6.3E-2</v>
      </c>
      <c r="Y47" s="21">
        <v>0</v>
      </c>
      <c r="Z47" s="21">
        <v>0.26</v>
      </c>
      <c r="AA47" s="21" t="s">
        <v>171</v>
      </c>
      <c r="AB47" s="21" t="s">
        <v>156</v>
      </c>
      <c r="AV47" s="21">
        <v>34</v>
      </c>
      <c r="AW47" s="21">
        <v>41</v>
      </c>
      <c r="AX47" s="21">
        <v>0</v>
      </c>
      <c r="AY47" s="21">
        <v>200</v>
      </c>
      <c r="BA47" s="21" t="s">
        <v>172</v>
      </c>
      <c r="BC47" s="21">
        <v>20</v>
      </c>
      <c r="BD47" s="21">
        <v>10</v>
      </c>
      <c r="BE47" s="21">
        <v>20</v>
      </c>
      <c r="BF47" s="21">
        <v>40</v>
      </c>
      <c r="BG47" s="21" t="s">
        <v>168</v>
      </c>
      <c r="CG47" s="21">
        <v>134</v>
      </c>
      <c r="CH47" s="21">
        <v>79</v>
      </c>
      <c r="CI47" s="21">
        <v>10</v>
      </c>
      <c r="CJ47" s="21">
        <v>300</v>
      </c>
      <c r="CK47" s="21" t="s">
        <v>173</v>
      </c>
      <c r="CY47" s="21">
        <v>27.53</v>
      </c>
      <c r="CZ47" s="21">
        <v>23.23</v>
      </c>
      <c r="DA47" s="21">
        <v>7.97</v>
      </c>
      <c r="DB47" s="21">
        <v>106</v>
      </c>
      <c r="DC47" s="21" t="s">
        <v>174</v>
      </c>
    </row>
    <row r="48" spans="1:107" s="21" customFormat="1" ht="12" x14ac:dyDescent="0.2">
      <c r="A48" s="21">
        <v>46</v>
      </c>
      <c r="B48" s="21">
        <v>77</v>
      </c>
      <c r="C48" s="21" t="s">
        <v>298</v>
      </c>
      <c r="D48" s="24" t="s">
        <v>286</v>
      </c>
      <c r="E48" s="21" t="s">
        <v>300</v>
      </c>
      <c r="F48" s="21" t="s">
        <v>233</v>
      </c>
      <c r="G48" s="21" t="s">
        <v>279</v>
      </c>
      <c r="H48" s="21" t="s">
        <v>260</v>
      </c>
      <c r="I48" s="21" t="s">
        <v>231</v>
      </c>
      <c r="J48" s="21" t="s">
        <v>40</v>
      </c>
      <c r="K48" s="22"/>
      <c r="L48" s="22"/>
      <c r="M48" s="21" t="s">
        <v>368</v>
      </c>
      <c r="N48" s="21" t="s">
        <v>362</v>
      </c>
      <c r="P48" s="21" t="s">
        <v>28</v>
      </c>
      <c r="Q48" s="21">
        <v>114</v>
      </c>
      <c r="R48" s="21">
        <v>112</v>
      </c>
      <c r="S48" s="21">
        <v>0</v>
      </c>
      <c r="T48" s="21">
        <v>300</v>
      </c>
      <c r="U48" s="21" t="s">
        <v>175</v>
      </c>
      <c r="W48" s="21">
        <v>0.06</v>
      </c>
      <c r="X48" s="21">
        <v>3.5000000000000003E-2</v>
      </c>
      <c r="Y48" s="21">
        <v>0</v>
      </c>
      <c r="Z48" s="21">
        <v>0.13</v>
      </c>
      <c r="AA48" s="21" t="s">
        <v>176</v>
      </c>
      <c r="AB48" s="21" t="s">
        <v>156</v>
      </c>
      <c r="AV48" s="21">
        <v>17</v>
      </c>
      <c r="AW48" s="21">
        <v>18</v>
      </c>
      <c r="AX48" s="21">
        <v>0</v>
      </c>
      <c r="AY48" s="21">
        <v>140</v>
      </c>
      <c r="BA48" s="21" t="s">
        <v>177</v>
      </c>
      <c r="BC48" s="21">
        <v>20</v>
      </c>
      <c r="BD48" s="21">
        <v>10</v>
      </c>
      <c r="BE48" s="21">
        <v>10</v>
      </c>
      <c r="BF48" s="21">
        <v>30</v>
      </c>
      <c r="BG48" s="21" t="s">
        <v>178</v>
      </c>
      <c r="CG48" s="21">
        <v>217</v>
      </c>
      <c r="CH48" s="21">
        <v>28</v>
      </c>
      <c r="CI48" s="21">
        <v>0</v>
      </c>
      <c r="CJ48" s="21">
        <v>740</v>
      </c>
      <c r="CK48" s="21" t="s">
        <v>179</v>
      </c>
      <c r="CY48" s="21">
        <v>8.17</v>
      </c>
      <c r="CZ48" s="21">
        <v>2.77</v>
      </c>
      <c r="DA48" s="21">
        <v>5.25</v>
      </c>
      <c r="DB48" s="21">
        <v>10.5</v>
      </c>
      <c r="DC48" s="21" t="s">
        <v>180</v>
      </c>
    </row>
    <row r="49" spans="1:107" s="21" customFormat="1" ht="12" x14ac:dyDescent="0.2">
      <c r="A49" s="21">
        <v>47</v>
      </c>
      <c r="B49" s="21">
        <v>77</v>
      </c>
      <c r="C49" s="21" t="s">
        <v>297</v>
      </c>
      <c r="D49" s="24" t="s">
        <v>285</v>
      </c>
      <c r="E49" s="21" t="s">
        <v>300</v>
      </c>
      <c r="F49" s="21" t="s">
        <v>233</v>
      </c>
      <c r="G49" s="21" t="s">
        <v>280</v>
      </c>
      <c r="H49" s="21" t="s">
        <v>260</v>
      </c>
      <c r="I49" s="21" t="s">
        <v>231</v>
      </c>
      <c r="J49" s="21" t="s">
        <v>40</v>
      </c>
      <c r="K49" s="22"/>
      <c r="L49" s="22"/>
      <c r="M49" s="21" t="s">
        <v>368</v>
      </c>
      <c r="N49" s="21" t="s">
        <v>430</v>
      </c>
      <c r="P49" s="21" t="s">
        <v>28</v>
      </c>
      <c r="Q49" s="21">
        <v>139</v>
      </c>
      <c r="R49" s="21">
        <v>86</v>
      </c>
      <c r="S49" s="21">
        <v>0</v>
      </c>
      <c r="T49" s="21">
        <v>400</v>
      </c>
      <c r="U49" s="21" t="s">
        <v>387</v>
      </c>
      <c r="W49" s="21">
        <v>6.3E-2</v>
      </c>
      <c r="X49" s="21">
        <v>5.5E-2</v>
      </c>
      <c r="Y49" s="21">
        <v>0</v>
      </c>
      <c r="Z49" s="21">
        <v>0.32</v>
      </c>
      <c r="AA49" s="21" t="s">
        <v>384</v>
      </c>
      <c r="AB49" s="21" t="s">
        <v>156</v>
      </c>
      <c r="AV49" s="21">
        <v>20</v>
      </c>
      <c r="AW49" s="21">
        <v>35</v>
      </c>
      <c r="AX49" s="21">
        <v>0</v>
      </c>
      <c r="AY49" s="21">
        <v>670</v>
      </c>
      <c r="BA49" s="21" t="s">
        <v>385</v>
      </c>
      <c r="BC49" s="21">
        <v>30</v>
      </c>
      <c r="BD49" s="21">
        <v>20</v>
      </c>
      <c r="BE49" s="21">
        <v>10</v>
      </c>
      <c r="BF49" s="21">
        <v>40</v>
      </c>
      <c r="BG49" s="21" t="s">
        <v>166</v>
      </c>
      <c r="CG49" s="21">
        <v>79</v>
      </c>
      <c r="CH49" s="21">
        <v>42</v>
      </c>
      <c r="CI49" s="21">
        <v>10</v>
      </c>
      <c r="CJ49" s="21">
        <v>210</v>
      </c>
      <c r="CK49" s="21" t="s">
        <v>386</v>
      </c>
      <c r="CY49" s="21">
        <v>28.24</v>
      </c>
      <c r="CZ49" s="21">
        <v>8.31</v>
      </c>
      <c r="DA49" s="21">
        <v>12.8</v>
      </c>
      <c r="DB49" s="21">
        <v>45.6</v>
      </c>
      <c r="DC49" s="21" t="s">
        <v>166</v>
      </c>
    </row>
    <row r="50" spans="1:107" s="21" customFormat="1" ht="12" x14ac:dyDescent="0.2">
      <c r="A50" s="21">
        <v>48</v>
      </c>
      <c r="B50" s="21">
        <v>77</v>
      </c>
      <c r="C50" s="21" t="s">
        <v>297</v>
      </c>
      <c r="D50" s="24" t="s">
        <v>285</v>
      </c>
      <c r="E50" s="21" t="s">
        <v>300</v>
      </c>
      <c r="F50" s="21" t="s">
        <v>233</v>
      </c>
      <c r="G50" s="21" t="s">
        <v>280</v>
      </c>
      <c r="H50" s="21" t="s">
        <v>260</v>
      </c>
      <c r="I50" s="21" t="s">
        <v>231</v>
      </c>
      <c r="J50" s="21" t="s">
        <v>40</v>
      </c>
      <c r="K50" s="22"/>
      <c r="L50" s="22"/>
      <c r="M50" s="21" t="s">
        <v>368</v>
      </c>
      <c r="N50" s="21" t="s">
        <v>430</v>
      </c>
      <c r="P50" s="21" t="s">
        <v>28</v>
      </c>
      <c r="Q50" s="21">
        <v>558</v>
      </c>
      <c r="R50" s="21">
        <v>67</v>
      </c>
      <c r="S50" s="21">
        <v>0</v>
      </c>
      <c r="T50" s="21">
        <v>300</v>
      </c>
      <c r="U50" s="21" t="s">
        <v>389</v>
      </c>
      <c r="W50" s="21">
        <v>7.1999999999999995E-2</v>
      </c>
      <c r="X50" s="21">
        <v>8.5999999999999993E-2</v>
      </c>
      <c r="Y50" s="21">
        <v>0</v>
      </c>
      <c r="Z50" s="21">
        <v>0.3</v>
      </c>
      <c r="AA50" s="21" t="s">
        <v>390</v>
      </c>
      <c r="AB50" s="21" t="s">
        <v>156</v>
      </c>
      <c r="AV50" s="21">
        <v>19</v>
      </c>
      <c r="AW50" s="21">
        <v>26</v>
      </c>
      <c r="AX50" s="21">
        <v>0</v>
      </c>
      <c r="AY50" s="21">
        <v>270</v>
      </c>
      <c r="BA50" s="21" t="s">
        <v>391</v>
      </c>
      <c r="BC50" s="21">
        <v>20</v>
      </c>
      <c r="BD50" s="21">
        <v>10</v>
      </c>
      <c r="BE50" s="21">
        <v>20</v>
      </c>
      <c r="BF50" s="21">
        <v>40</v>
      </c>
      <c r="BG50" s="21" t="s">
        <v>388</v>
      </c>
    </row>
    <row r="51" spans="1:107" s="21" customFormat="1" ht="12" x14ac:dyDescent="0.2">
      <c r="A51" s="21">
        <v>49</v>
      </c>
      <c r="B51" s="21">
        <v>77</v>
      </c>
      <c r="C51" s="21" t="s">
        <v>297</v>
      </c>
      <c r="D51" s="24" t="s">
        <v>285</v>
      </c>
      <c r="E51" s="21" t="s">
        <v>300</v>
      </c>
      <c r="F51" s="21" t="s">
        <v>233</v>
      </c>
      <c r="G51" s="21" t="s">
        <v>280</v>
      </c>
      <c r="H51" s="21" t="s">
        <v>260</v>
      </c>
      <c r="I51" s="21" t="s">
        <v>231</v>
      </c>
      <c r="J51" s="21" t="s">
        <v>40</v>
      </c>
      <c r="K51" s="22"/>
      <c r="L51" s="22"/>
      <c r="M51" s="21" t="s">
        <v>368</v>
      </c>
      <c r="N51" s="21" t="s">
        <v>430</v>
      </c>
      <c r="P51" s="21" t="s">
        <v>28</v>
      </c>
      <c r="Q51" s="21">
        <v>829</v>
      </c>
      <c r="R51" s="21">
        <v>920</v>
      </c>
      <c r="S51" s="21">
        <v>0</v>
      </c>
      <c r="T51" s="21">
        <v>200</v>
      </c>
      <c r="U51" s="21" t="s">
        <v>394</v>
      </c>
      <c r="W51" s="21">
        <v>6.9000000000000006E-2</v>
      </c>
      <c r="X51" s="21">
        <v>7.6999999999999999E-2</v>
      </c>
      <c r="Y51" s="21">
        <v>0</v>
      </c>
      <c r="Z51" s="21">
        <v>0.28000000000000003</v>
      </c>
      <c r="AA51" s="21" t="s">
        <v>393</v>
      </c>
      <c r="AB51" s="21" t="s">
        <v>156</v>
      </c>
      <c r="AV51" s="21">
        <v>17</v>
      </c>
      <c r="AW51" s="21">
        <v>19</v>
      </c>
      <c r="AX51" s="21">
        <v>0</v>
      </c>
      <c r="AY51" s="21">
        <v>140</v>
      </c>
      <c r="BA51" s="21" t="s">
        <v>392</v>
      </c>
    </row>
    <row r="52" spans="1:107" s="21" customFormat="1" ht="12" x14ac:dyDescent="0.2">
      <c r="A52" s="21">
        <v>50</v>
      </c>
      <c r="B52" s="21">
        <v>77</v>
      </c>
      <c r="C52" s="21" t="s">
        <v>297</v>
      </c>
      <c r="D52" s="24" t="s">
        <v>285</v>
      </c>
      <c r="E52" s="21" t="s">
        <v>300</v>
      </c>
      <c r="F52" s="21" t="s">
        <v>233</v>
      </c>
      <c r="G52" s="21" t="s">
        <v>281</v>
      </c>
      <c r="H52" s="21" t="s">
        <v>260</v>
      </c>
      <c r="I52" s="21" t="s">
        <v>231</v>
      </c>
      <c r="J52" s="21" t="s">
        <v>40</v>
      </c>
      <c r="K52" s="22"/>
      <c r="L52" s="22"/>
      <c r="M52" s="21" t="s">
        <v>368</v>
      </c>
      <c r="N52" s="21" t="s">
        <v>430</v>
      </c>
      <c r="P52" s="21" t="s">
        <v>28</v>
      </c>
      <c r="Q52" s="21">
        <v>599</v>
      </c>
      <c r="R52" s="21">
        <v>406</v>
      </c>
      <c r="S52" s="21">
        <v>0</v>
      </c>
      <c r="T52" s="21">
        <v>1600</v>
      </c>
      <c r="U52" s="21" t="s">
        <v>395</v>
      </c>
      <c r="W52" s="21">
        <v>6.0999999999999999E-2</v>
      </c>
      <c r="X52" s="21">
        <v>7.8E-2</v>
      </c>
      <c r="Y52" s="21">
        <v>0.01</v>
      </c>
      <c r="Z52" s="21">
        <v>0.33</v>
      </c>
      <c r="AA52" s="21" t="s">
        <v>396</v>
      </c>
      <c r="AB52" s="21" t="s">
        <v>156</v>
      </c>
      <c r="AV52" s="21">
        <v>29</v>
      </c>
      <c r="AW52" s="21">
        <v>30</v>
      </c>
      <c r="AX52" s="21">
        <v>0</v>
      </c>
      <c r="AY52" s="21">
        <v>320</v>
      </c>
      <c r="BA52" s="21" t="s">
        <v>397</v>
      </c>
      <c r="BC52" s="21">
        <v>20</v>
      </c>
      <c r="BD52" s="21">
        <v>10</v>
      </c>
      <c r="BE52" s="21">
        <v>10</v>
      </c>
      <c r="BF52" s="21">
        <v>50</v>
      </c>
      <c r="BG52" s="21" t="s">
        <v>166</v>
      </c>
      <c r="CG52" s="21">
        <v>108</v>
      </c>
      <c r="CH52" s="21">
        <v>72</v>
      </c>
      <c r="CI52" s="21">
        <v>10</v>
      </c>
      <c r="CJ52" s="21">
        <v>270</v>
      </c>
      <c r="CK52" s="21" t="s">
        <v>398</v>
      </c>
      <c r="CY52" s="21">
        <v>17.91</v>
      </c>
      <c r="CZ52" s="21">
        <v>8.8699999999999992</v>
      </c>
      <c r="DA52" s="21">
        <v>7.97</v>
      </c>
      <c r="DB52" s="21">
        <v>35.700000000000003</v>
      </c>
      <c r="DC52" s="21" t="s">
        <v>181</v>
      </c>
    </row>
    <row r="53" spans="1:107" s="21" customFormat="1" ht="12" x14ac:dyDescent="0.2">
      <c r="A53" s="21">
        <v>51</v>
      </c>
      <c r="B53" s="21">
        <v>77</v>
      </c>
      <c r="C53" s="21" t="s">
        <v>297</v>
      </c>
      <c r="D53" s="24" t="s">
        <v>285</v>
      </c>
      <c r="E53" s="21" t="s">
        <v>300</v>
      </c>
      <c r="F53" s="21" t="s">
        <v>233</v>
      </c>
      <c r="G53" s="21" t="s">
        <v>281</v>
      </c>
      <c r="H53" s="21" t="s">
        <v>260</v>
      </c>
      <c r="I53" s="21" t="s">
        <v>231</v>
      </c>
      <c r="J53" s="21" t="s">
        <v>40</v>
      </c>
      <c r="K53" s="22"/>
      <c r="L53" s="22"/>
      <c r="M53" s="21" t="s">
        <v>368</v>
      </c>
      <c r="N53" s="21" t="s">
        <v>430</v>
      </c>
      <c r="P53" s="21" t="s">
        <v>28</v>
      </c>
      <c r="Q53" s="21">
        <v>633</v>
      </c>
      <c r="R53" s="21">
        <v>102</v>
      </c>
      <c r="S53" s="21">
        <v>0</v>
      </c>
      <c r="T53" s="21">
        <v>400</v>
      </c>
      <c r="U53" s="21" t="s">
        <v>399</v>
      </c>
      <c r="W53" s="21">
        <v>4.2999999999999997E-2</v>
      </c>
      <c r="X53" s="21">
        <v>2.9000000000000001E-2</v>
      </c>
      <c r="Y53" s="21">
        <v>0</v>
      </c>
      <c r="Z53" s="21">
        <v>0.09</v>
      </c>
      <c r="AA53" s="21" t="s">
        <v>400</v>
      </c>
      <c r="AB53" s="21" t="s">
        <v>156</v>
      </c>
      <c r="AV53" s="21">
        <v>27</v>
      </c>
      <c r="AW53" s="21">
        <v>47</v>
      </c>
      <c r="AX53" s="21">
        <v>0</v>
      </c>
      <c r="AY53" s="21">
        <v>980</v>
      </c>
      <c r="BA53" s="21" t="s">
        <v>401</v>
      </c>
      <c r="BC53" s="21">
        <v>20</v>
      </c>
      <c r="BD53" s="21">
        <v>10</v>
      </c>
      <c r="BE53" s="21">
        <v>10</v>
      </c>
      <c r="BF53" s="21">
        <v>40</v>
      </c>
      <c r="BG53" s="21" t="s">
        <v>402</v>
      </c>
      <c r="CG53" s="21">
        <v>53</v>
      </c>
      <c r="CH53" s="21">
        <v>16</v>
      </c>
      <c r="CI53" s="21">
        <v>30</v>
      </c>
      <c r="CJ53" s="21">
        <v>90</v>
      </c>
      <c r="CK53" s="21" t="s">
        <v>403</v>
      </c>
      <c r="CY53" s="21">
        <v>25.53</v>
      </c>
      <c r="CZ53" s="21">
        <v>21.23</v>
      </c>
      <c r="DA53" s="21">
        <v>8.85</v>
      </c>
      <c r="DB53" s="21">
        <v>87</v>
      </c>
      <c r="DC53" s="21" t="s">
        <v>404</v>
      </c>
    </row>
    <row r="54" spans="1:107" s="21" customFormat="1" ht="12" x14ac:dyDescent="0.2">
      <c r="A54" s="21">
        <v>52</v>
      </c>
      <c r="B54" s="21">
        <v>77</v>
      </c>
      <c r="C54" s="21" t="s">
        <v>297</v>
      </c>
      <c r="D54" s="24" t="s">
        <v>285</v>
      </c>
      <c r="E54" s="21" t="s">
        <v>300</v>
      </c>
      <c r="F54" s="21" t="s">
        <v>233</v>
      </c>
      <c r="G54" s="21" t="s">
        <v>281</v>
      </c>
      <c r="H54" s="21" t="s">
        <v>260</v>
      </c>
      <c r="I54" s="21" t="s">
        <v>231</v>
      </c>
      <c r="J54" s="21" t="s">
        <v>40</v>
      </c>
      <c r="K54" s="22"/>
      <c r="L54" s="22"/>
      <c r="M54" s="21" t="s">
        <v>368</v>
      </c>
      <c r="N54" s="21" t="s">
        <v>430</v>
      </c>
      <c r="P54" s="21" t="s">
        <v>28</v>
      </c>
      <c r="Q54" s="21">
        <v>960</v>
      </c>
      <c r="R54" s="21">
        <v>370</v>
      </c>
      <c r="S54" s="21">
        <v>0</v>
      </c>
      <c r="T54" s="21">
        <v>1300</v>
      </c>
      <c r="U54" s="21" t="s">
        <v>408</v>
      </c>
      <c r="W54" s="21">
        <v>7.1999999999999995E-2</v>
      </c>
      <c r="X54" s="21">
        <v>2.1000000000000001E-2</v>
      </c>
      <c r="Y54" s="21">
        <v>0.03</v>
      </c>
      <c r="Z54" s="21">
        <v>0.11</v>
      </c>
      <c r="AA54" s="21" t="s">
        <v>407</v>
      </c>
      <c r="AB54" s="21" t="s">
        <v>156</v>
      </c>
      <c r="AV54" s="21">
        <v>28</v>
      </c>
      <c r="AW54" s="21">
        <v>23</v>
      </c>
      <c r="AX54" s="21">
        <v>0</v>
      </c>
      <c r="AY54" s="21">
        <v>140</v>
      </c>
      <c r="BA54" s="21" t="s">
        <v>406</v>
      </c>
      <c r="CG54" s="21">
        <v>75</v>
      </c>
      <c r="CH54" s="21">
        <v>8</v>
      </c>
      <c r="CI54" s="21">
        <v>60</v>
      </c>
      <c r="CJ54" s="21">
        <v>90</v>
      </c>
      <c r="CK54" s="21" t="s">
        <v>405</v>
      </c>
    </row>
    <row r="55" spans="1:107" s="21" customFormat="1" ht="12" x14ac:dyDescent="0.2">
      <c r="A55" s="21">
        <v>53</v>
      </c>
      <c r="B55" s="21">
        <v>77</v>
      </c>
      <c r="C55" s="21" t="s">
        <v>297</v>
      </c>
      <c r="D55" s="24" t="s">
        <v>285</v>
      </c>
      <c r="E55" s="21" t="s">
        <v>300</v>
      </c>
      <c r="F55" s="21" t="s">
        <v>233</v>
      </c>
      <c r="G55" s="21" t="s">
        <v>282</v>
      </c>
      <c r="H55" s="21" t="s">
        <v>260</v>
      </c>
      <c r="I55" s="21" t="s">
        <v>231</v>
      </c>
      <c r="J55" s="21" t="s">
        <v>40</v>
      </c>
      <c r="K55" s="22"/>
      <c r="L55" s="22"/>
      <c r="M55" s="21" t="s">
        <v>368</v>
      </c>
      <c r="N55" s="21" t="s">
        <v>430</v>
      </c>
      <c r="P55" s="21" t="s">
        <v>28</v>
      </c>
      <c r="Q55" s="21">
        <v>1330</v>
      </c>
      <c r="R55" s="21">
        <v>633</v>
      </c>
      <c r="S55" s="21">
        <v>0</v>
      </c>
      <c r="T55" s="21">
        <v>2400</v>
      </c>
      <c r="U55" s="21" t="s">
        <v>409</v>
      </c>
      <c r="W55" s="21">
        <v>1.2999999999999999E-2</v>
      </c>
      <c r="X55" s="21">
        <v>8.9999999999999993E-3</v>
      </c>
      <c r="Y55" s="21">
        <v>0</v>
      </c>
      <c r="Z55" s="21">
        <v>0.04</v>
      </c>
      <c r="AA55" s="21" t="s">
        <v>410</v>
      </c>
      <c r="AB55" s="21" t="s">
        <v>156</v>
      </c>
      <c r="AV55" s="21">
        <v>59</v>
      </c>
      <c r="AW55" s="21">
        <v>52</v>
      </c>
      <c r="AX55" s="21">
        <v>0</v>
      </c>
      <c r="AY55" s="21">
        <v>280</v>
      </c>
      <c r="BA55" s="21" t="s">
        <v>411</v>
      </c>
      <c r="BC55" s="21">
        <v>20</v>
      </c>
      <c r="BD55" s="21">
        <v>10</v>
      </c>
      <c r="BE55" s="21">
        <v>10</v>
      </c>
      <c r="BF55" s="21">
        <v>30</v>
      </c>
      <c r="BG55" s="21" t="s">
        <v>412</v>
      </c>
      <c r="CG55" s="21">
        <v>365</v>
      </c>
      <c r="CH55" s="21">
        <v>402</v>
      </c>
      <c r="CI55" s="21">
        <v>80</v>
      </c>
      <c r="CJ55" s="21">
        <v>1420</v>
      </c>
      <c r="CK55" s="21" t="s">
        <v>413</v>
      </c>
      <c r="CY55" s="21">
        <v>15.49</v>
      </c>
      <c r="CZ55" s="21">
        <v>12.94</v>
      </c>
      <c r="DA55" s="21">
        <v>2.67</v>
      </c>
      <c r="DB55" s="21">
        <v>45.5</v>
      </c>
      <c r="DC55" s="21" t="s">
        <v>414</v>
      </c>
    </row>
    <row r="56" spans="1:107" s="21" customFormat="1" ht="12" x14ac:dyDescent="0.2">
      <c r="A56" s="21">
        <v>54</v>
      </c>
      <c r="B56" s="21">
        <v>77</v>
      </c>
      <c r="C56" s="21" t="s">
        <v>297</v>
      </c>
      <c r="D56" s="24" t="s">
        <v>285</v>
      </c>
      <c r="E56" s="21" t="s">
        <v>300</v>
      </c>
      <c r="F56" s="21" t="s">
        <v>233</v>
      </c>
      <c r="G56" s="21" t="s">
        <v>282</v>
      </c>
      <c r="H56" s="21" t="s">
        <v>260</v>
      </c>
      <c r="I56" s="21" t="s">
        <v>231</v>
      </c>
      <c r="J56" s="21" t="s">
        <v>40</v>
      </c>
      <c r="K56" s="22"/>
      <c r="L56" s="22"/>
      <c r="M56" s="21" t="s">
        <v>368</v>
      </c>
      <c r="N56" s="21" t="s">
        <v>430</v>
      </c>
      <c r="P56" s="21" t="s">
        <v>28</v>
      </c>
      <c r="Q56" s="21">
        <v>1325</v>
      </c>
      <c r="R56" s="21">
        <v>634</v>
      </c>
      <c r="S56" s="21">
        <v>100</v>
      </c>
      <c r="T56" s="21">
        <v>2200</v>
      </c>
      <c r="U56" s="21" t="s">
        <v>417</v>
      </c>
      <c r="W56" s="21">
        <v>1.4999999999999999E-2</v>
      </c>
      <c r="X56" s="21">
        <v>1.0999999999999999E-2</v>
      </c>
      <c r="Y56" s="21">
        <v>0</v>
      </c>
      <c r="Z56" s="21">
        <v>0.03</v>
      </c>
      <c r="AA56" s="21" t="s">
        <v>418</v>
      </c>
      <c r="AB56" s="21" t="s">
        <v>156</v>
      </c>
      <c r="AV56" s="21">
        <v>58</v>
      </c>
      <c r="AW56" s="21">
        <v>52</v>
      </c>
      <c r="AX56" s="21">
        <v>0</v>
      </c>
      <c r="AY56" s="21">
        <v>260</v>
      </c>
      <c r="BA56" s="21" t="s">
        <v>416</v>
      </c>
      <c r="CG56" s="21">
        <v>179</v>
      </c>
      <c r="CH56" s="21">
        <v>111</v>
      </c>
      <c r="CI56" s="21">
        <v>110</v>
      </c>
      <c r="CJ56" s="21">
        <v>890</v>
      </c>
      <c r="CK56" s="21" t="s">
        <v>415</v>
      </c>
    </row>
    <row r="57" spans="1:107" s="21" customFormat="1" ht="12" x14ac:dyDescent="0.2">
      <c r="A57" s="21">
        <v>55</v>
      </c>
      <c r="B57" s="21">
        <v>77</v>
      </c>
      <c r="C57" s="21" t="s">
        <v>297</v>
      </c>
      <c r="D57" s="24" t="s">
        <v>285</v>
      </c>
      <c r="E57" s="21" t="s">
        <v>300</v>
      </c>
      <c r="F57" s="21" t="s">
        <v>233</v>
      </c>
      <c r="G57" s="21" t="s">
        <v>282</v>
      </c>
      <c r="H57" s="21" t="s">
        <v>260</v>
      </c>
      <c r="I57" s="21" t="s">
        <v>231</v>
      </c>
      <c r="J57" s="21" t="s">
        <v>40</v>
      </c>
      <c r="K57" s="22"/>
      <c r="L57" s="22"/>
      <c r="M57" s="21" t="s">
        <v>368</v>
      </c>
      <c r="N57" s="21" t="s">
        <v>430</v>
      </c>
      <c r="P57" s="21" t="s">
        <v>28</v>
      </c>
      <c r="Q57" s="21">
        <v>1187</v>
      </c>
      <c r="R57" s="21">
        <v>474</v>
      </c>
      <c r="S57" s="21">
        <v>400</v>
      </c>
      <c r="T57" s="21">
        <v>1900</v>
      </c>
      <c r="U57" s="21" t="s">
        <v>419</v>
      </c>
      <c r="W57" s="21">
        <v>1.2999999999999999E-2</v>
      </c>
      <c r="X57" s="21">
        <v>2E-3</v>
      </c>
      <c r="Y57" s="21">
        <v>0</v>
      </c>
      <c r="Z57" s="21">
        <v>0.01</v>
      </c>
      <c r="AA57" s="21" t="s">
        <v>421</v>
      </c>
      <c r="AB57" s="21" t="s">
        <v>156</v>
      </c>
      <c r="AV57" s="21">
        <v>61</v>
      </c>
      <c r="AW57" s="21">
        <v>53</v>
      </c>
      <c r="AX57" s="21">
        <v>0</v>
      </c>
      <c r="AY57" s="21">
        <v>240</v>
      </c>
      <c r="BA57" s="21" t="s">
        <v>422</v>
      </c>
      <c r="BC57" s="21">
        <v>20</v>
      </c>
      <c r="BD57" s="21">
        <v>10</v>
      </c>
      <c r="BE57" s="21">
        <v>10</v>
      </c>
      <c r="BF57" s="21">
        <v>40</v>
      </c>
      <c r="BG57" s="21" t="s">
        <v>388</v>
      </c>
      <c r="CG57" s="21">
        <v>305</v>
      </c>
      <c r="CH57" s="21">
        <v>216</v>
      </c>
      <c r="CI57" s="21">
        <v>30</v>
      </c>
      <c r="CJ57" s="21">
        <v>720</v>
      </c>
      <c r="CK57" s="21" t="s">
        <v>423</v>
      </c>
      <c r="CY57" s="21">
        <v>23.77</v>
      </c>
      <c r="CZ57" s="21" t="s">
        <v>424</v>
      </c>
      <c r="DA57" s="21">
        <v>5.25</v>
      </c>
      <c r="DB57" s="21">
        <v>106</v>
      </c>
      <c r="DC57" s="21" t="s">
        <v>181</v>
      </c>
    </row>
    <row r="58" spans="1:107" s="21" customFormat="1" ht="12" x14ac:dyDescent="0.2">
      <c r="A58" s="21">
        <v>56</v>
      </c>
      <c r="B58" s="21">
        <v>77</v>
      </c>
      <c r="C58" s="21" t="s">
        <v>297</v>
      </c>
      <c r="D58" s="24" t="s">
        <v>285</v>
      </c>
      <c r="E58" s="21" t="s">
        <v>300</v>
      </c>
      <c r="F58" s="21" t="s">
        <v>233</v>
      </c>
      <c r="G58" s="21" t="s">
        <v>283</v>
      </c>
      <c r="H58" s="21" t="s">
        <v>260</v>
      </c>
      <c r="I58" s="21" t="s">
        <v>231</v>
      </c>
      <c r="J58" s="21" t="s">
        <v>40</v>
      </c>
      <c r="K58" s="22"/>
      <c r="L58" s="22"/>
      <c r="M58" s="21" t="s">
        <v>368</v>
      </c>
      <c r="N58" s="21" t="s">
        <v>430</v>
      </c>
      <c r="P58" s="21" t="s">
        <v>28</v>
      </c>
      <c r="Q58" s="21">
        <v>1900</v>
      </c>
      <c r="R58" s="21">
        <v>309</v>
      </c>
      <c r="S58" s="21">
        <v>1400</v>
      </c>
      <c r="T58" s="21">
        <v>2500</v>
      </c>
      <c r="U58" s="21" t="s">
        <v>425</v>
      </c>
      <c r="W58" s="21">
        <v>4.0000000000000001E-3</v>
      </c>
      <c r="X58" s="21">
        <v>2E-3</v>
      </c>
      <c r="Y58" s="21">
        <v>0</v>
      </c>
      <c r="Z58" s="21">
        <v>0.01</v>
      </c>
      <c r="AA58" s="21" t="s">
        <v>404</v>
      </c>
      <c r="AB58" s="21" t="s">
        <v>156</v>
      </c>
      <c r="AV58" s="21">
        <v>36</v>
      </c>
      <c r="AW58" s="21">
        <v>26</v>
      </c>
      <c r="AX58" s="21">
        <v>10</v>
      </c>
      <c r="AY58" s="21">
        <v>100</v>
      </c>
      <c r="BA58" s="21" t="s">
        <v>426</v>
      </c>
    </row>
    <row r="59" spans="1:107" s="21" customFormat="1" x14ac:dyDescent="0.2">
      <c r="A59" s="21">
        <v>57</v>
      </c>
      <c r="B59" s="21">
        <v>77</v>
      </c>
      <c r="C59" s="21" t="s">
        <v>297</v>
      </c>
      <c r="D59" s="24" t="s">
        <v>285</v>
      </c>
      <c r="E59" s="21" t="s">
        <v>300</v>
      </c>
      <c r="F59" s="21" t="s">
        <v>233</v>
      </c>
      <c r="G59" s="21" t="s">
        <v>283</v>
      </c>
      <c r="H59" s="21" t="s">
        <v>260</v>
      </c>
      <c r="I59" s="21" t="s">
        <v>231</v>
      </c>
      <c r="J59" s="21" t="s">
        <v>40</v>
      </c>
      <c r="K59" s="22"/>
      <c r="L59" s="22"/>
      <c r="M59" s="21" t="s">
        <v>368</v>
      </c>
      <c r="N59" s="21" t="s">
        <v>430</v>
      </c>
      <c r="P59" s="21" t="s">
        <v>28</v>
      </c>
      <c r="Q59" s="21">
        <v>845</v>
      </c>
      <c r="R59" s="21">
        <v>366</v>
      </c>
      <c r="S59" s="21">
        <v>100</v>
      </c>
      <c r="T59" s="21">
        <v>1500</v>
      </c>
      <c r="U59" s="21" t="s">
        <v>427</v>
      </c>
      <c r="W59" s="21">
        <v>3.0000000000000001E-3</v>
      </c>
      <c r="X59" s="21">
        <v>1E-3</v>
      </c>
      <c r="Y59" s="21">
        <v>0</v>
      </c>
      <c r="Z59" s="21">
        <v>0</v>
      </c>
      <c r="AA59" s="21" t="s">
        <v>404</v>
      </c>
      <c r="AB59" s="21" t="s">
        <v>156</v>
      </c>
      <c r="AV59" s="21">
        <v>7</v>
      </c>
      <c r="AW59" s="21">
        <v>6</v>
      </c>
      <c r="AX59" s="21">
        <v>0</v>
      </c>
      <c r="AY59" s="21">
        <v>40</v>
      </c>
      <c r="BA59" s="21" t="s">
        <v>420</v>
      </c>
    </row>
    <row r="60" spans="1:107" s="21" customFormat="1" ht="12" x14ac:dyDescent="0.2">
      <c r="A60" s="21">
        <v>58</v>
      </c>
      <c r="B60" s="21">
        <v>77</v>
      </c>
      <c r="C60" s="21" t="s">
        <v>297</v>
      </c>
      <c r="D60" s="24" t="s">
        <v>285</v>
      </c>
      <c r="E60" s="21" t="s">
        <v>300</v>
      </c>
      <c r="F60" s="21" t="s">
        <v>233</v>
      </c>
      <c r="G60" s="21" t="s">
        <v>283</v>
      </c>
      <c r="H60" s="21" t="s">
        <v>260</v>
      </c>
      <c r="I60" s="21" t="s">
        <v>231</v>
      </c>
      <c r="J60" s="21" t="s">
        <v>40</v>
      </c>
      <c r="K60" s="22"/>
      <c r="L60" s="22"/>
      <c r="M60" s="21" t="s">
        <v>368</v>
      </c>
      <c r="N60" s="21" t="s">
        <v>430</v>
      </c>
      <c r="P60" s="21" t="s">
        <v>28</v>
      </c>
      <c r="Q60" s="21">
        <v>244</v>
      </c>
      <c r="R60" s="21">
        <v>188</v>
      </c>
      <c r="S60" s="21">
        <v>0</v>
      </c>
      <c r="T60" s="21">
        <v>600</v>
      </c>
      <c r="U60" s="21" t="s">
        <v>429</v>
      </c>
      <c r="W60" s="21">
        <v>3.0000000000000001E-3</v>
      </c>
      <c r="X60" s="21">
        <v>2E-3</v>
      </c>
      <c r="Y60" s="21">
        <v>0</v>
      </c>
      <c r="Z60" s="21">
        <v>0.01</v>
      </c>
      <c r="AA60" s="21" t="s">
        <v>388</v>
      </c>
      <c r="AB60" s="21" t="s">
        <v>156</v>
      </c>
      <c r="AV60" s="21">
        <v>3</v>
      </c>
      <c r="AW60" s="21">
        <v>4</v>
      </c>
      <c r="AX60" s="21">
        <v>0</v>
      </c>
      <c r="AY60" s="21">
        <v>20</v>
      </c>
      <c r="BA60" s="21" t="s">
        <v>428</v>
      </c>
    </row>
    <row r="61" spans="1:107" s="21" customFormat="1" ht="12" x14ac:dyDescent="0.2">
      <c r="A61" s="21">
        <v>59</v>
      </c>
      <c r="B61" s="21">
        <v>78</v>
      </c>
      <c r="C61" s="21" t="s">
        <v>301</v>
      </c>
      <c r="D61" s="24" t="s">
        <v>287</v>
      </c>
      <c r="F61" s="21" t="s">
        <v>85</v>
      </c>
      <c r="G61" s="21" t="s">
        <v>182</v>
      </c>
      <c r="H61" s="21" t="s">
        <v>260</v>
      </c>
      <c r="I61" s="21" t="s">
        <v>183</v>
      </c>
      <c r="K61" s="25">
        <v>10</v>
      </c>
      <c r="L61" s="22">
        <v>40</v>
      </c>
      <c r="N61" s="21" t="s">
        <v>364</v>
      </c>
      <c r="P61" s="21" t="s">
        <v>28</v>
      </c>
      <c r="BC61" s="21">
        <v>30</v>
      </c>
      <c r="BE61" s="21">
        <v>20</v>
      </c>
      <c r="BF61" s="21">
        <v>60</v>
      </c>
      <c r="BH61" s="34" t="s">
        <v>444</v>
      </c>
      <c r="BI61" s="21">
        <v>30</v>
      </c>
      <c r="BK61" s="21">
        <v>20</v>
      </c>
      <c r="BL61" s="21">
        <v>60</v>
      </c>
      <c r="BN61" s="34" t="s">
        <v>445</v>
      </c>
      <c r="CG61" s="21">
        <v>770</v>
      </c>
      <c r="CI61" s="21">
        <v>400</v>
      </c>
      <c r="CJ61" s="21">
        <v>1140</v>
      </c>
      <c r="CL61" s="34" t="s">
        <v>446</v>
      </c>
    </row>
    <row r="62" spans="1:107" s="21" customFormat="1" ht="12" x14ac:dyDescent="0.2">
      <c r="A62" s="21">
        <v>60</v>
      </c>
      <c r="B62" s="21">
        <v>78</v>
      </c>
      <c r="C62" s="21" t="s">
        <v>301</v>
      </c>
      <c r="D62" s="24" t="s">
        <v>287</v>
      </c>
      <c r="F62" s="21" t="s">
        <v>85</v>
      </c>
      <c r="G62" s="21" t="s">
        <v>182</v>
      </c>
      <c r="H62" s="21" t="s">
        <v>260</v>
      </c>
      <c r="K62" s="25">
        <v>10</v>
      </c>
      <c r="L62" s="22">
        <v>40</v>
      </c>
      <c r="N62" s="21" t="s">
        <v>363</v>
      </c>
      <c r="P62" s="21" t="s">
        <v>28</v>
      </c>
      <c r="BC62" s="21">
        <v>20</v>
      </c>
      <c r="BE62" s="21">
        <v>10</v>
      </c>
      <c r="BF62" s="21">
        <v>60</v>
      </c>
      <c r="BH62" s="34" t="s">
        <v>444</v>
      </c>
      <c r="BI62" s="21">
        <v>20</v>
      </c>
      <c r="BK62" s="21">
        <v>10</v>
      </c>
      <c r="BL62" s="21">
        <v>60</v>
      </c>
      <c r="BN62" s="34" t="s">
        <v>445</v>
      </c>
      <c r="CG62" s="21">
        <v>400</v>
      </c>
      <c r="CI62" s="21">
        <v>180</v>
      </c>
      <c r="CJ62" s="21">
        <v>560</v>
      </c>
      <c r="CL62" s="34" t="s">
        <v>446</v>
      </c>
    </row>
    <row r="63" spans="1:107" s="21" customFormat="1" ht="12" x14ac:dyDescent="0.2">
      <c r="A63" s="21">
        <v>61</v>
      </c>
      <c r="B63" s="21">
        <v>79</v>
      </c>
      <c r="C63" s="21" t="s">
        <v>303</v>
      </c>
      <c r="D63" s="24" t="s">
        <v>289</v>
      </c>
      <c r="F63" s="21" t="s">
        <v>241</v>
      </c>
      <c r="G63" s="21" t="s">
        <v>185</v>
      </c>
      <c r="H63" s="21" t="s">
        <v>260</v>
      </c>
      <c r="I63" s="21" t="s">
        <v>40</v>
      </c>
      <c r="K63" s="22"/>
      <c r="L63" s="22">
        <v>1</v>
      </c>
      <c r="N63" s="21" t="s">
        <v>431</v>
      </c>
      <c r="P63" s="21" t="s">
        <v>82</v>
      </c>
      <c r="BC63" s="21">
        <v>90</v>
      </c>
      <c r="BG63" s="26"/>
      <c r="BH63" s="34" t="s">
        <v>447</v>
      </c>
    </row>
    <row r="64" spans="1:107" s="21" customFormat="1" ht="12" x14ac:dyDescent="0.2">
      <c r="A64" s="21">
        <v>62</v>
      </c>
      <c r="B64" s="21">
        <v>79</v>
      </c>
      <c r="C64" s="21" t="s">
        <v>303</v>
      </c>
      <c r="D64" s="24" t="s">
        <v>289</v>
      </c>
      <c r="F64" s="21" t="s">
        <v>241</v>
      </c>
      <c r="G64" s="21" t="s">
        <v>185</v>
      </c>
      <c r="H64" s="21" t="s">
        <v>260</v>
      </c>
      <c r="I64" s="21" t="s">
        <v>40</v>
      </c>
      <c r="K64" s="22"/>
      <c r="L64" s="22">
        <v>1</v>
      </c>
      <c r="N64" s="21" t="s">
        <v>432</v>
      </c>
      <c r="P64" s="21" t="s">
        <v>82</v>
      </c>
      <c r="BC64" s="21">
        <v>160</v>
      </c>
      <c r="BG64" s="26"/>
      <c r="BH64" s="34" t="s">
        <v>447</v>
      </c>
    </row>
    <row r="65" spans="1:85" s="21" customFormat="1" ht="12" x14ac:dyDescent="0.2">
      <c r="A65" s="21">
        <v>63</v>
      </c>
      <c r="B65" s="21">
        <v>79</v>
      </c>
      <c r="C65" s="21" t="s">
        <v>303</v>
      </c>
      <c r="D65" s="24" t="s">
        <v>289</v>
      </c>
      <c r="F65" s="21" t="s">
        <v>241</v>
      </c>
      <c r="G65" s="21" t="s">
        <v>185</v>
      </c>
      <c r="H65" s="21" t="s">
        <v>260</v>
      </c>
      <c r="I65" s="21" t="s">
        <v>40</v>
      </c>
      <c r="K65" s="22"/>
      <c r="L65" s="22">
        <v>1</v>
      </c>
      <c r="N65" s="21" t="s">
        <v>432</v>
      </c>
      <c r="P65" s="21" t="s">
        <v>82</v>
      </c>
      <c r="BC65" s="21">
        <v>130</v>
      </c>
      <c r="BG65" s="26"/>
      <c r="BH65" s="34" t="s">
        <v>447</v>
      </c>
    </row>
    <row r="66" spans="1:85" s="21" customFormat="1" ht="12" x14ac:dyDescent="0.2">
      <c r="A66" s="21">
        <v>64</v>
      </c>
      <c r="B66" s="21">
        <v>79</v>
      </c>
      <c r="C66" s="21" t="s">
        <v>303</v>
      </c>
      <c r="D66" s="24" t="s">
        <v>288</v>
      </c>
      <c r="F66" s="21" t="s">
        <v>241</v>
      </c>
      <c r="G66" s="21" t="s">
        <v>185</v>
      </c>
      <c r="H66" s="21" t="s">
        <v>260</v>
      </c>
      <c r="I66" s="21" t="s">
        <v>40</v>
      </c>
      <c r="K66" s="22"/>
      <c r="L66" s="22">
        <v>1</v>
      </c>
      <c r="N66" s="21" t="s">
        <v>432</v>
      </c>
      <c r="P66" s="21" t="s">
        <v>82</v>
      </c>
      <c r="BC66" s="21">
        <v>170</v>
      </c>
      <c r="BG66" s="26"/>
      <c r="BH66" s="34" t="s">
        <v>447</v>
      </c>
    </row>
    <row r="67" spans="1:85" s="21" customFormat="1" ht="12" x14ac:dyDescent="0.2">
      <c r="A67" s="21">
        <v>65</v>
      </c>
      <c r="B67" s="21">
        <v>79</v>
      </c>
      <c r="C67" s="21" t="s">
        <v>303</v>
      </c>
      <c r="D67" s="24" t="s">
        <v>288</v>
      </c>
      <c r="F67" s="21" t="s">
        <v>241</v>
      </c>
      <c r="G67" s="21" t="s">
        <v>185</v>
      </c>
      <c r="H67" s="21" t="s">
        <v>260</v>
      </c>
      <c r="I67" s="21" t="s">
        <v>40</v>
      </c>
      <c r="K67" s="22"/>
      <c r="L67" s="22">
        <v>1</v>
      </c>
      <c r="N67" s="21" t="s">
        <v>432</v>
      </c>
      <c r="P67" s="21" t="s">
        <v>82</v>
      </c>
      <c r="BC67" s="21">
        <v>100</v>
      </c>
      <c r="BG67" s="26"/>
      <c r="BH67" s="34" t="s">
        <v>447</v>
      </c>
    </row>
    <row r="68" spans="1:85" s="21" customFormat="1" ht="12" x14ac:dyDescent="0.2">
      <c r="A68" s="21">
        <v>66</v>
      </c>
      <c r="B68" s="21">
        <v>79</v>
      </c>
      <c r="C68" s="21" t="s">
        <v>303</v>
      </c>
      <c r="D68" s="24" t="s">
        <v>288</v>
      </c>
      <c r="F68" s="21" t="s">
        <v>241</v>
      </c>
      <c r="G68" s="21" t="s">
        <v>185</v>
      </c>
      <c r="H68" s="21" t="s">
        <v>260</v>
      </c>
      <c r="I68" s="21" t="s">
        <v>40</v>
      </c>
      <c r="K68" s="22"/>
      <c r="L68" s="22">
        <v>1</v>
      </c>
      <c r="N68" s="21" t="s">
        <v>432</v>
      </c>
      <c r="P68" s="21" t="s">
        <v>82</v>
      </c>
      <c r="BC68" s="21">
        <v>190</v>
      </c>
      <c r="BG68" s="26"/>
      <c r="BH68" s="34" t="s">
        <v>447</v>
      </c>
    </row>
    <row r="69" spans="1:85" s="21" customFormat="1" ht="12" x14ac:dyDescent="0.2">
      <c r="A69" s="21">
        <v>67</v>
      </c>
      <c r="B69" s="21">
        <v>79</v>
      </c>
      <c r="C69" s="21" t="s">
        <v>303</v>
      </c>
      <c r="D69" s="24" t="s">
        <v>288</v>
      </c>
      <c r="F69" s="21" t="s">
        <v>241</v>
      </c>
      <c r="G69" s="21" t="s">
        <v>184</v>
      </c>
      <c r="H69" s="21" t="s">
        <v>260</v>
      </c>
      <c r="I69" s="21" t="s">
        <v>40</v>
      </c>
      <c r="K69" s="22"/>
      <c r="L69" s="22">
        <v>1</v>
      </c>
      <c r="N69" s="21" t="s">
        <v>437</v>
      </c>
      <c r="P69" s="21" t="s">
        <v>82</v>
      </c>
      <c r="BC69" s="21">
        <v>70</v>
      </c>
      <c r="BG69" s="26"/>
      <c r="BH69" s="34" t="s">
        <v>447</v>
      </c>
    </row>
    <row r="70" spans="1:85" s="21" customFormat="1" ht="12" x14ac:dyDescent="0.2">
      <c r="A70" s="21">
        <v>68</v>
      </c>
      <c r="B70" s="21">
        <v>79</v>
      </c>
      <c r="C70" s="21" t="s">
        <v>303</v>
      </c>
      <c r="D70" s="24" t="s">
        <v>288</v>
      </c>
      <c r="F70" s="21" t="s">
        <v>241</v>
      </c>
      <c r="G70" s="21" t="s">
        <v>184</v>
      </c>
      <c r="H70" s="21" t="s">
        <v>260</v>
      </c>
      <c r="I70" s="21" t="s">
        <v>40</v>
      </c>
      <c r="K70" s="22"/>
      <c r="L70" s="22">
        <v>1</v>
      </c>
      <c r="N70" s="21" t="s">
        <v>437</v>
      </c>
      <c r="P70" s="21" t="s">
        <v>82</v>
      </c>
      <c r="BC70" s="21">
        <v>70</v>
      </c>
      <c r="BG70" s="26"/>
      <c r="BH70" s="34" t="s">
        <v>447</v>
      </c>
    </row>
    <row r="71" spans="1:85" s="21" customFormat="1" ht="12" x14ac:dyDescent="0.2">
      <c r="A71" s="21">
        <v>69</v>
      </c>
      <c r="B71" s="21">
        <v>79</v>
      </c>
      <c r="C71" s="21" t="s">
        <v>303</v>
      </c>
      <c r="D71" s="24" t="s">
        <v>288</v>
      </c>
      <c r="F71" s="21" t="s">
        <v>241</v>
      </c>
      <c r="G71" s="21" t="s">
        <v>184</v>
      </c>
      <c r="H71" s="21" t="s">
        <v>260</v>
      </c>
      <c r="I71" s="21" t="s">
        <v>40</v>
      </c>
      <c r="K71" s="22"/>
      <c r="L71" s="22">
        <v>1</v>
      </c>
      <c r="N71" s="21" t="s">
        <v>432</v>
      </c>
      <c r="P71" s="21" t="s">
        <v>82</v>
      </c>
      <c r="BC71" s="21">
        <v>200</v>
      </c>
      <c r="BG71" s="26"/>
      <c r="BH71" s="34" t="s">
        <v>447</v>
      </c>
    </row>
    <row r="72" spans="1:85" s="21" customFormat="1" ht="12" x14ac:dyDescent="0.2">
      <c r="A72" s="21">
        <v>70</v>
      </c>
      <c r="B72" s="21">
        <v>79</v>
      </c>
      <c r="C72" s="21" t="s">
        <v>303</v>
      </c>
      <c r="D72" s="24" t="s">
        <v>288</v>
      </c>
      <c r="F72" s="21" t="s">
        <v>241</v>
      </c>
      <c r="G72" s="21" t="s">
        <v>184</v>
      </c>
      <c r="H72" s="21" t="s">
        <v>260</v>
      </c>
      <c r="I72" s="21" t="s">
        <v>40</v>
      </c>
      <c r="K72" s="22"/>
      <c r="L72" s="22">
        <v>1</v>
      </c>
      <c r="N72" s="21" t="s">
        <v>432</v>
      </c>
      <c r="P72" s="21" t="s">
        <v>82</v>
      </c>
      <c r="BC72" s="21">
        <v>270</v>
      </c>
      <c r="BG72" s="26"/>
      <c r="BH72" s="34" t="s">
        <v>447</v>
      </c>
    </row>
    <row r="73" spans="1:85" s="21" customFormat="1" ht="12" x14ac:dyDescent="0.2">
      <c r="A73" s="21">
        <v>71</v>
      </c>
      <c r="B73" s="21">
        <v>79</v>
      </c>
      <c r="C73" s="21" t="s">
        <v>303</v>
      </c>
      <c r="D73" s="24" t="s">
        <v>288</v>
      </c>
      <c r="F73" s="21" t="s">
        <v>241</v>
      </c>
      <c r="G73" s="21" t="s">
        <v>184</v>
      </c>
      <c r="H73" s="21" t="s">
        <v>260</v>
      </c>
      <c r="I73" s="21" t="s">
        <v>40</v>
      </c>
      <c r="K73" s="22"/>
      <c r="L73" s="22">
        <v>1</v>
      </c>
      <c r="N73" s="21" t="s">
        <v>437</v>
      </c>
      <c r="P73" s="21" t="s">
        <v>82</v>
      </c>
      <c r="BC73" s="21">
        <v>120</v>
      </c>
      <c r="BG73" s="26"/>
      <c r="BH73" s="34" t="s">
        <v>447</v>
      </c>
    </row>
    <row r="74" spans="1:85" s="21" customFormat="1" ht="12" x14ac:dyDescent="0.2">
      <c r="A74" s="21">
        <v>72</v>
      </c>
      <c r="B74" s="21">
        <v>79</v>
      </c>
      <c r="C74" s="21" t="s">
        <v>303</v>
      </c>
      <c r="D74" s="24" t="s">
        <v>288</v>
      </c>
      <c r="F74" s="21" t="s">
        <v>241</v>
      </c>
      <c r="G74" s="21" t="s">
        <v>184</v>
      </c>
      <c r="H74" s="21" t="s">
        <v>260</v>
      </c>
      <c r="I74" s="21" t="s">
        <v>40</v>
      </c>
      <c r="K74" s="22"/>
      <c r="L74" s="22">
        <v>1</v>
      </c>
      <c r="N74" s="21" t="s">
        <v>431</v>
      </c>
      <c r="P74" s="21" t="s">
        <v>82</v>
      </c>
      <c r="BC74" s="21">
        <v>90</v>
      </c>
      <c r="BG74" s="26"/>
      <c r="BH74" s="34" t="s">
        <v>447</v>
      </c>
    </row>
    <row r="75" spans="1:85" s="21" customFormat="1" ht="12" x14ac:dyDescent="0.2">
      <c r="A75" s="21">
        <v>73</v>
      </c>
      <c r="B75" s="21">
        <v>79</v>
      </c>
      <c r="C75" s="21" t="s">
        <v>303</v>
      </c>
      <c r="D75" s="24" t="s">
        <v>288</v>
      </c>
      <c r="F75" s="21" t="s">
        <v>241</v>
      </c>
      <c r="G75" s="21" t="s">
        <v>184</v>
      </c>
      <c r="H75" s="21" t="s">
        <v>260</v>
      </c>
      <c r="I75" s="21" t="s">
        <v>40</v>
      </c>
      <c r="K75" s="22"/>
      <c r="L75" s="22">
        <v>1</v>
      </c>
      <c r="N75" s="21" t="s">
        <v>431</v>
      </c>
      <c r="P75" s="21" t="s">
        <v>82</v>
      </c>
      <c r="BC75" s="21">
        <v>90</v>
      </c>
      <c r="BG75" s="26"/>
      <c r="BH75" s="34" t="s">
        <v>447</v>
      </c>
    </row>
    <row r="76" spans="1:85" s="21" customFormat="1" ht="12" x14ac:dyDescent="0.2">
      <c r="A76" s="21">
        <v>74</v>
      </c>
      <c r="B76" s="21">
        <v>79</v>
      </c>
      <c r="C76" s="21" t="s">
        <v>303</v>
      </c>
      <c r="D76" s="24" t="s">
        <v>288</v>
      </c>
      <c r="F76" s="21" t="s">
        <v>241</v>
      </c>
      <c r="G76" s="21" t="s">
        <v>184</v>
      </c>
      <c r="H76" s="21" t="s">
        <v>260</v>
      </c>
      <c r="I76" s="21" t="s">
        <v>40</v>
      </c>
      <c r="K76" s="22"/>
      <c r="L76" s="22">
        <v>1</v>
      </c>
      <c r="N76" s="21" t="s">
        <v>431</v>
      </c>
      <c r="P76" s="21" t="s">
        <v>82</v>
      </c>
      <c r="BC76" s="21">
        <v>200</v>
      </c>
      <c r="BG76" s="26"/>
      <c r="BH76" s="34" t="s">
        <v>447</v>
      </c>
    </row>
    <row r="77" spans="1:85" s="21" customFormat="1" ht="12" x14ac:dyDescent="0.2">
      <c r="A77" s="21">
        <v>75</v>
      </c>
      <c r="B77" s="21">
        <v>79</v>
      </c>
      <c r="C77" s="21" t="s">
        <v>303</v>
      </c>
      <c r="D77" s="24" t="s">
        <v>288</v>
      </c>
      <c r="F77" s="21" t="s">
        <v>241</v>
      </c>
      <c r="G77" s="21" t="s">
        <v>184</v>
      </c>
      <c r="H77" s="21" t="s">
        <v>260</v>
      </c>
      <c r="I77" s="21" t="s">
        <v>40</v>
      </c>
      <c r="K77" s="22"/>
      <c r="L77" s="22">
        <v>1</v>
      </c>
      <c r="N77" s="21" t="s">
        <v>431</v>
      </c>
      <c r="P77" s="21" t="s">
        <v>82</v>
      </c>
      <c r="BC77" s="21">
        <v>180</v>
      </c>
      <c r="BG77" s="26"/>
      <c r="BH77" s="34" t="s">
        <v>447</v>
      </c>
    </row>
    <row r="78" spans="1:85" s="21" customFormat="1" ht="12" x14ac:dyDescent="0.2">
      <c r="A78" s="21">
        <v>76</v>
      </c>
      <c r="B78" s="21">
        <v>84</v>
      </c>
      <c r="C78" s="21" t="s">
        <v>317</v>
      </c>
      <c r="D78" s="21" t="s">
        <v>448</v>
      </c>
      <c r="F78" s="21" t="s">
        <v>233</v>
      </c>
      <c r="G78" s="27" t="s">
        <v>206</v>
      </c>
      <c r="H78" s="21" t="s">
        <v>260</v>
      </c>
      <c r="I78" s="21" t="s">
        <v>40</v>
      </c>
      <c r="K78" s="22"/>
      <c r="L78" s="22"/>
      <c r="O78" s="21" t="s">
        <v>41</v>
      </c>
      <c r="P78" s="21" t="s">
        <v>359</v>
      </c>
      <c r="BH78" s="34"/>
      <c r="CG78" s="21">
        <v>320</v>
      </c>
    </row>
    <row r="79" spans="1:85" s="21" customFormat="1" ht="12" x14ac:dyDescent="0.2">
      <c r="A79" s="21">
        <v>77</v>
      </c>
      <c r="B79" s="21">
        <v>84</v>
      </c>
      <c r="C79" s="21" t="s">
        <v>317</v>
      </c>
      <c r="D79" s="21" t="s">
        <v>314</v>
      </c>
      <c r="F79" s="21" t="s">
        <v>233</v>
      </c>
      <c r="G79" s="27" t="s">
        <v>206</v>
      </c>
      <c r="H79" s="21" t="s">
        <v>260</v>
      </c>
      <c r="I79" s="21" t="s">
        <v>40</v>
      </c>
      <c r="K79" s="22"/>
      <c r="L79" s="22"/>
      <c r="O79" s="21" t="s">
        <v>41</v>
      </c>
      <c r="P79" s="21" t="s">
        <v>359</v>
      </c>
      <c r="BH79" s="34"/>
      <c r="CG79" s="21">
        <v>300</v>
      </c>
    </row>
    <row r="80" spans="1:85" s="21" customFormat="1" ht="12" x14ac:dyDescent="0.2">
      <c r="A80" s="21">
        <v>78</v>
      </c>
      <c r="B80" s="21">
        <v>84</v>
      </c>
      <c r="C80" s="21" t="s">
        <v>317</v>
      </c>
      <c r="D80" s="21" t="s">
        <v>314</v>
      </c>
      <c r="F80" s="21" t="s">
        <v>233</v>
      </c>
      <c r="G80" s="27" t="s">
        <v>206</v>
      </c>
      <c r="H80" s="21" t="s">
        <v>260</v>
      </c>
      <c r="I80" s="21" t="s">
        <v>40</v>
      </c>
      <c r="K80" s="22"/>
      <c r="L80" s="22"/>
      <c r="O80" s="21" t="s">
        <v>41</v>
      </c>
      <c r="P80" s="21" t="s">
        <v>359</v>
      </c>
      <c r="BH80" s="34"/>
      <c r="CG80" s="21">
        <v>300</v>
      </c>
    </row>
    <row r="81" spans="1:91" s="21" customFormat="1" ht="12" x14ac:dyDescent="0.2">
      <c r="A81" s="21">
        <v>79</v>
      </c>
      <c r="B81" s="21">
        <v>84</v>
      </c>
      <c r="C81" s="21" t="s">
        <v>317</v>
      </c>
      <c r="D81" s="21" t="s">
        <v>314</v>
      </c>
      <c r="F81" s="21" t="s">
        <v>233</v>
      </c>
      <c r="G81" s="21" t="s">
        <v>207</v>
      </c>
      <c r="H81" s="21" t="s">
        <v>260</v>
      </c>
      <c r="I81" s="21" t="s">
        <v>40</v>
      </c>
      <c r="K81" s="22"/>
      <c r="L81" s="22"/>
      <c r="O81" s="21" t="s">
        <v>41</v>
      </c>
      <c r="CG81" s="21">
        <v>310</v>
      </c>
    </row>
    <row r="82" spans="1:91" s="21" customFormat="1" ht="12" x14ac:dyDescent="0.2">
      <c r="A82" s="21">
        <v>80</v>
      </c>
      <c r="B82" s="21">
        <v>84</v>
      </c>
      <c r="C82" s="21" t="s">
        <v>317</v>
      </c>
      <c r="D82" s="21" t="s">
        <v>314</v>
      </c>
      <c r="F82" s="21" t="s">
        <v>233</v>
      </c>
      <c r="G82" s="21" t="s">
        <v>208</v>
      </c>
      <c r="H82" s="21" t="s">
        <v>260</v>
      </c>
      <c r="I82" s="21" t="s">
        <v>40</v>
      </c>
      <c r="K82" s="22"/>
      <c r="L82" s="22"/>
      <c r="O82" s="21" t="s">
        <v>41</v>
      </c>
      <c r="CG82" s="21">
        <v>290</v>
      </c>
    </row>
    <row r="83" spans="1:91" s="21" customFormat="1" ht="12" x14ac:dyDescent="0.2">
      <c r="A83" s="21">
        <v>81</v>
      </c>
      <c r="B83" s="21">
        <v>84</v>
      </c>
      <c r="C83" s="21" t="s">
        <v>317</v>
      </c>
      <c r="D83" s="21" t="s">
        <v>314</v>
      </c>
      <c r="F83" s="21" t="s">
        <v>233</v>
      </c>
      <c r="G83" s="21" t="s">
        <v>209</v>
      </c>
      <c r="H83" s="21" t="s">
        <v>260</v>
      </c>
      <c r="I83" s="21" t="s">
        <v>40</v>
      </c>
      <c r="K83" s="22"/>
      <c r="L83" s="22"/>
      <c r="O83" s="21" t="s">
        <v>41</v>
      </c>
      <c r="CG83" s="21">
        <v>150</v>
      </c>
    </row>
    <row r="84" spans="1:91" s="21" customFormat="1" ht="12" x14ac:dyDescent="0.2">
      <c r="A84" s="21">
        <v>82</v>
      </c>
      <c r="B84" s="21">
        <v>84</v>
      </c>
      <c r="C84" s="21" t="s">
        <v>317</v>
      </c>
      <c r="D84" s="21" t="s">
        <v>314</v>
      </c>
      <c r="F84" s="21" t="s">
        <v>233</v>
      </c>
      <c r="G84" s="21" t="s">
        <v>210</v>
      </c>
      <c r="H84" s="21" t="s">
        <v>260</v>
      </c>
      <c r="I84" s="21" t="s">
        <v>40</v>
      </c>
      <c r="K84" s="22"/>
      <c r="L84" s="22"/>
      <c r="O84" s="21" t="s">
        <v>41</v>
      </c>
      <c r="CG84" s="21">
        <v>190</v>
      </c>
    </row>
    <row r="85" spans="1:91" s="21" customFormat="1" ht="12" x14ac:dyDescent="0.2">
      <c r="A85" s="21">
        <v>83</v>
      </c>
      <c r="B85" s="21">
        <v>84</v>
      </c>
      <c r="C85" s="21" t="s">
        <v>317</v>
      </c>
      <c r="D85" s="21" t="s">
        <v>314</v>
      </c>
      <c r="F85" s="21" t="s">
        <v>233</v>
      </c>
      <c r="G85" s="21" t="s">
        <v>211</v>
      </c>
      <c r="H85" s="21" t="s">
        <v>260</v>
      </c>
      <c r="I85" s="21" t="s">
        <v>40</v>
      </c>
      <c r="K85" s="22"/>
      <c r="L85" s="22"/>
      <c r="O85" s="21" t="s">
        <v>41</v>
      </c>
      <c r="CG85" s="21">
        <v>200</v>
      </c>
    </row>
    <row r="86" spans="1:91" s="21" customFormat="1" ht="12" x14ac:dyDescent="0.2">
      <c r="A86" s="21">
        <v>84</v>
      </c>
      <c r="B86" s="21">
        <v>84</v>
      </c>
      <c r="C86" s="21" t="s">
        <v>317</v>
      </c>
      <c r="D86" s="21" t="s">
        <v>313</v>
      </c>
      <c r="F86" s="21" t="s">
        <v>233</v>
      </c>
      <c r="G86" s="27" t="s">
        <v>212</v>
      </c>
      <c r="H86" s="21" t="s">
        <v>260</v>
      </c>
      <c r="I86" s="21" t="s">
        <v>40</v>
      </c>
      <c r="K86" s="22"/>
      <c r="L86" s="22"/>
      <c r="O86" s="21" t="s">
        <v>41</v>
      </c>
      <c r="CG86" s="21">
        <v>220</v>
      </c>
    </row>
    <row r="87" spans="1:91" s="21" customFormat="1" ht="12" x14ac:dyDescent="0.2">
      <c r="A87" s="21">
        <v>85</v>
      </c>
      <c r="B87" s="21">
        <v>85</v>
      </c>
      <c r="C87" s="21" t="s">
        <v>319</v>
      </c>
      <c r="D87" s="26" t="s">
        <v>318</v>
      </c>
      <c r="E87" s="21" t="s">
        <v>320</v>
      </c>
      <c r="F87" s="21" t="s">
        <v>244</v>
      </c>
      <c r="G87" s="21" t="s">
        <v>213</v>
      </c>
      <c r="H87" s="21" t="s">
        <v>260</v>
      </c>
      <c r="I87" s="21" t="s">
        <v>40</v>
      </c>
      <c r="K87" s="22"/>
      <c r="L87" s="22">
        <v>1</v>
      </c>
      <c r="P87" s="21" t="s">
        <v>97</v>
      </c>
      <c r="AC87" s="21">
        <v>0</v>
      </c>
      <c r="BC87" s="21">
        <v>40</v>
      </c>
      <c r="BI87" s="21">
        <v>50</v>
      </c>
      <c r="BO87" s="21">
        <v>80</v>
      </c>
      <c r="CA87" s="21">
        <v>20</v>
      </c>
      <c r="CG87" s="21">
        <v>250</v>
      </c>
    </row>
    <row r="88" spans="1:91" s="21" customFormat="1" ht="12" x14ac:dyDescent="0.2">
      <c r="A88" s="21">
        <v>86</v>
      </c>
      <c r="B88" s="21">
        <v>85</v>
      </c>
      <c r="C88" s="21" t="s">
        <v>319</v>
      </c>
      <c r="D88" s="26" t="s">
        <v>449</v>
      </c>
      <c r="E88" s="21" t="s">
        <v>320</v>
      </c>
      <c r="F88" s="21" t="s">
        <v>244</v>
      </c>
      <c r="G88" s="21" t="s">
        <v>213</v>
      </c>
      <c r="H88" s="21" t="s">
        <v>260</v>
      </c>
      <c r="I88" s="21" t="s">
        <v>40</v>
      </c>
      <c r="K88" s="22"/>
      <c r="L88" s="22">
        <v>1</v>
      </c>
      <c r="AC88" s="21">
        <v>0</v>
      </c>
      <c r="BC88" s="21">
        <v>50</v>
      </c>
      <c r="BI88" s="21">
        <v>80</v>
      </c>
      <c r="BO88" s="21">
        <v>50</v>
      </c>
      <c r="CA88" s="21">
        <v>20</v>
      </c>
      <c r="CG88" s="21">
        <v>250</v>
      </c>
    </row>
    <row r="89" spans="1:91" s="21" customFormat="1" ht="12" x14ac:dyDescent="0.2">
      <c r="A89" s="21">
        <v>87</v>
      </c>
      <c r="B89" s="21">
        <v>85</v>
      </c>
      <c r="C89" s="21" t="s">
        <v>319</v>
      </c>
      <c r="D89" s="26" t="s">
        <v>318</v>
      </c>
      <c r="E89" s="21" t="s">
        <v>320</v>
      </c>
      <c r="F89" s="21" t="s">
        <v>244</v>
      </c>
      <c r="G89" s="21" t="s">
        <v>213</v>
      </c>
      <c r="H89" s="21" t="s">
        <v>260</v>
      </c>
      <c r="I89" s="21" t="s">
        <v>40</v>
      </c>
      <c r="K89" s="22"/>
      <c r="L89" s="22">
        <v>1</v>
      </c>
      <c r="AC89" s="21">
        <v>0</v>
      </c>
      <c r="BC89" s="21">
        <v>30</v>
      </c>
      <c r="BI89" s="21">
        <v>20</v>
      </c>
      <c r="BO89" s="21">
        <v>20</v>
      </c>
      <c r="CA89" s="21">
        <v>20</v>
      </c>
      <c r="CG89" s="21">
        <v>100</v>
      </c>
    </row>
    <row r="90" spans="1:91" s="21" customFormat="1" ht="12" x14ac:dyDescent="0.2">
      <c r="A90" s="21">
        <v>88</v>
      </c>
      <c r="B90" s="21">
        <v>86</v>
      </c>
      <c r="C90" s="21" t="s">
        <v>321</v>
      </c>
      <c r="D90" s="26" t="s">
        <v>346</v>
      </c>
      <c r="F90" s="21" t="s">
        <v>244</v>
      </c>
      <c r="G90" s="21" t="s">
        <v>214</v>
      </c>
      <c r="H90" s="21" t="s">
        <v>260</v>
      </c>
      <c r="I90" s="21" t="s">
        <v>59</v>
      </c>
      <c r="K90" s="22">
        <v>1</v>
      </c>
      <c r="L90" s="22">
        <v>2</v>
      </c>
      <c r="O90" s="21" t="s">
        <v>41</v>
      </c>
      <c r="AO90" s="21">
        <v>409000</v>
      </c>
      <c r="AS90" s="21">
        <v>381000</v>
      </c>
      <c r="AT90" s="21" t="s">
        <v>215</v>
      </c>
      <c r="AV90" s="21">
        <f>409000+1257+527</f>
        <v>410784</v>
      </c>
      <c r="AZ90" s="21">
        <f>381000+1853+1108</f>
        <v>383961</v>
      </c>
      <c r="BA90" s="21" t="s">
        <v>215</v>
      </c>
      <c r="BC90" s="21">
        <v>10</v>
      </c>
      <c r="BI90" s="21">
        <v>2.5</v>
      </c>
      <c r="BO90" s="21">
        <v>44.5</v>
      </c>
      <c r="CA90" s="21">
        <v>22.5</v>
      </c>
      <c r="CM90" s="21">
        <v>660.5</v>
      </c>
    </row>
    <row r="91" spans="1:91" s="21" customFormat="1" ht="12" x14ac:dyDescent="0.2">
      <c r="A91" s="21">
        <v>89</v>
      </c>
      <c r="B91" s="21">
        <v>86</v>
      </c>
      <c r="C91" s="21" t="s">
        <v>321</v>
      </c>
      <c r="D91" s="26" t="s">
        <v>346</v>
      </c>
      <c r="F91" s="21" t="s">
        <v>244</v>
      </c>
      <c r="G91" s="21" t="s">
        <v>214</v>
      </c>
      <c r="H91" s="21" t="s">
        <v>260</v>
      </c>
      <c r="I91" s="21" t="s">
        <v>59</v>
      </c>
      <c r="K91" s="22">
        <v>1</v>
      </c>
      <c r="L91" s="22">
        <v>2</v>
      </c>
      <c r="O91" s="21" t="s">
        <v>41</v>
      </c>
      <c r="AO91" s="21">
        <v>352000</v>
      </c>
      <c r="AS91" s="21">
        <v>336000</v>
      </c>
      <c r="AT91" s="21" t="s">
        <v>215</v>
      </c>
      <c r="AV91" s="21">
        <f>352000+388+314</f>
        <v>352702</v>
      </c>
      <c r="AZ91" s="21">
        <f>336000+595+577</f>
        <v>337172</v>
      </c>
      <c r="BA91" s="21" t="s">
        <v>215</v>
      </c>
      <c r="BC91" s="21">
        <v>11.5</v>
      </c>
      <c r="BI91" s="21">
        <v>6</v>
      </c>
      <c r="BO91" s="21">
        <v>49.5</v>
      </c>
      <c r="CA91" s="21">
        <v>24.5</v>
      </c>
      <c r="CM91" s="21">
        <v>420.65</v>
      </c>
    </row>
    <row r="92" spans="1:91" s="21" customFormat="1" ht="12" x14ac:dyDescent="0.2">
      <c r="A92" s="21">
        <v>90</v>
      </c>
      <c r="B92" s="21">
        <v>86</v>
      </c>
      <c r="C92" s="21" t="s">
        <v>321</v>
      </c>
      <c r="D92" s="26" t="s">
        <v>346</v>
      </c>
      <c r="F92" s="21" t="s">
        <v>244</v>
      </c>
      <c r="G92" s="21" t="s">
        <v>214</v>
      </c>
      <c r="H92" s="21" t="s">
        <v>260</v>
      </c>
      <c r="I92" s="21" t="s">
        <v>59</v>
      </c>
      <c r="K92" s="22">
        <v>1</v>
      </c>
      <c r="L92" s="22">
        <v>2</v>
      </c>
      <c r="O92" s="21" t="s">
        <v>41</v>
      </c>
      <c r="AO92" s="21">
        <v>193000</v>
      </c>
      <c r="AS92" s="21">
        <v>181000</v>
      </c>
      <c r="AT92" s="21" t="s">
        <v>215</v>
      </c>
      <c r="AV92" s="21">
        <f>193000+602+404</f>
        <v>194006</v>
      </c>
      <c r="AZ92" s="21">
        <f>181000+868+805</f>
        <v>182673</v>
      </c>
      <c r="BA92" s="21" t="s">
        <v>215</v>
      </c>
      <c r="BC92" s="21">
        <v>16</v>
      </c>
      <c r="BI92" s="21">
        <v>148</v>
      </c>
      <c r="BO92" s="21">
        <v>76</v>
      </c>
      <c r="CA92" s="21">
        <v>25</v>
      </c>
      <c r="CM92" s="21">
        <v>283.05</v>
      </c>
    </row>
    <row r="93" spans="1:91" s="21" customFormat="1" ht="12" x14ac:dyDescent="0.2">
      <c r="A93" s="21">
        <v>91</v>
      </c>
      <c r="B93" s="21">
        <v>86</v>
      </c>
      <c r="C93" s="21" t="s">
        <v>321</v>
      </c>
      <c r="D93" s="26" t="s">
        <v>346</v>
      </c>
      <c r="F93" s="21" t="s">
        <v>244</v>
      </c>
      <c r="G93" s="21" t="s">
        <v>214</v>
      </c>
      <c r="H93" s="21" t="s">
        <v>260</v>
      </c>
      <c r="I93" s="21" t="s">
        <v>59</v>
      </c>
      <c r="K93" s="22">
        <v>1</v>
      </c>
      <c r="L93" s="22">
        <v>2</v>
      </c>
      <c r="O93" s="21" t="s">
        <v>41</v>
      </c>
      <c r="AO93" s="21">
        <v>415000</v>
      </c>
      <c r="AS93" s="21">
        <v>345000</v>
      </c>
      <c r="AT93" s="21" t="s">
        <v>215</v>
      </c>
      <c r="AV93" s="21">
        <f>415000+1267+689</f>
        <v>416956</v>
      </c>
      <c r="AZ93" s="21">
        <f>345000+1405+1010</f>
        <v>347415</v>
      </c>
      <c r="BA93" s="21" t="s">
        <v>215</v>
      </c>
      <c r="BC93" s="21">
        <v>29</v>
      </c>
      <c r="BI93" s="21">
        <v>2.5</v>
      </c>
      <c r="BO93" s="21">
        <v>5.5</v>
      </c>
      <c r="CA93" s="21">
        <v>15.5</v>
      </c>
      <c r="CM93" s="21">
        <v>2107.4</v>
      </c>
    </row>
    <row r="94" spans="1:91" s="21" customFormat="1" ht="12" x14ac:dyDescent="0.2">
      <c r="A94" s="21">
        <v>92</v>
      </c>
      <c r="B94" s="21">
        <v>86</v>
      </c>
      <c r="C94" s="21" t="s">
        <v>321</v>
      </c>
      <c r="D94" s="26" t="s">
        <v>346</v>
      </c>
      <c r="F94" s="21" t="s">
        <v>244</v>
      </c>
      <c r="G94" s="21" t="s">
        <v>214</v>
      </c>
      <c r="H94" s="21" t="s">
        <v>260</v>
      </c>
      <c r="I94" s="21" t="s">
        <v>59</v>
      </c>
      <c r="K94" s="22">
        <v>1</v>
      </c>
      <c r="L94" s="22">
        <v>2</v>
      </c>
      <c r="O94" s="21" t="s">
        <v>41</v>
      </c>
      <c r="AO94" s="21">
        <v>277000</v>
      </c>
      <c r="AS94" s="21">
        <v>259000</v>
      </c>
      <c r="AT94" s="21" t="s">
        <v>215</v>
      </c>
      <c r="AV94" s="21">
        <f>277000+853+423</f>
        <v>278276</v>
      </c>
      <c r="AZ94" s="21">
        <f>259000+1109+805</f>
        <v>260914</v>
      </c>
      <c r="BA94" s="21" t="s">
        <v>215</v>
      </c>
      <c r="BC94" s="21">
        <v>27.5</v>
      </c>
      <c r="BI94" s="21">
        <v>3.5</v>
      </c>
      <c r="BO94" s="21">
        <v>10.5</v>
      </c>
      <c r="CA94" s="21">
        <v>22</v>
      </c>
      <c r="CM94" s="21">
        <v>518.9</v>
      </c>
    </row>
    <row r="95" spans="1:91" s="21" customFormat="1" ht="12" x14ac:dyDescent="0.2">
      <c r="A95" s="21">
        <v>93</v>
      </c>
      <c r="B95" s="21">
        <v>86</v>
      </c>
      <c r="C95" s="21" t="s">
        <v>321</v>
      </c>
      <c r="D95" s="26" t="s">
        <v>346</v>
      </c>
      <c r="F95" s="21" t="s">
        <v>244</v>
      </c>
      <c r="G95" s="21" t="s">
        <v>214</v>
      </c>
      <c r="H95" s="21" t="s">
        <v>260</v>
      </c>
      <c r="I95" s="21" t="s">
        <v>59</v>
      </c>
      <c r="K95" s="22">
        <v>1</v>
      </c>
      <c r="L95" s="22">
        <v>2</v>
      </c>
      <c r="O95" s="21" t="s">
        <v>41</v>
      </c>
      <c r="AO95" s="21">
        <v>371000</v>
      </c>
      <c r="AS95" s="21">
        <v>364000</v>
      </c>
      <c r="AT95" s="21" t="s">
        <v>215</v>
      </c>
      <c r="AV95" s="21">
        <f>371000+1128+668</f>
        <v>372796</v>
      </c>
      <c r="AZ95" s="21">
        <f>364000+1555+1000</f>
        <v>366555</v>
      </c>
      <c r="BA95" s="21" t="s">
        <v>215</v>
      </c>
      <c r="BC95" s="21">
        <v>51.5</v>
      </c>
      <c r="BI95" s="21">
        <v>30</v>
      </c>
      <c r="BO95" s="21">
        <v>225.5</v>
      </c>
      <c r="CA95" s="21">
        <v>151.5</v>
      </c>
      <c r="CM95" s="21">
        <v>959.3</v>
      </c>
    </row>
    <row r="96" spans="1:91" s="21" customFormat="1" ht="12" x14ac:dyDescent="0.2">
      <c r="A96" s="21">
        <v>94</v>
      </c>
      <c r="B96" s="21">
        <v>86</v>
      </c>
      <c r="C96" s="21" t="s">
        <v>321</v>
      </c>
      <c r="D96" s="26" t="s">
        <v>346</v>
      </c>
      <c r="F96" s="21" t="s">
        <v>244</v>
      </c>
      <c r="G96" s="21" t="s">
        <v>214</v>
      </c>
      <c r="H96" s="21" t="s">
        <v>260</v>
      </c>
      <c r="I96" s="21" t="s">
        <v>59</v>
      </c>
      <c r="K96" s="22">
        <v>1</v>
      </c>
      <c r="L96" s="22">
        <v>2</v>
      </c>
      <c r="O96" s="21" t="s">
        <v>41</v>
      </c>
      <c r="AO96" s="21">
        <v>281000</v>
      </c>
      <c r="AS96" s="21">
        <v>261000</v>
      </c>
      <c r="AT96" s="21" t="s">
        <v>215</v>
      </c>
      <c r="AV96" s="21">
        <f>281000+1219+685</f>
        <v>282904</v>
      </c>
      <c r="AZ96" s="21">
        <f>261000+1504+905</f>
        <v>263409</v>
      </c>
      <c r="BA96" s="21" t="s">
        <v>215</v>
      </c>
      <c r="BC96" s="21">
        <v>31</v>
      </c>
      <c r="BI96" s="21">
        <v>22.5</v>
      </c>
      <c r="BO96" s="21">
        <v>172.5</v>
      </c>
      <c r="CA96" s="21">
        <v>98</v>
      </c>
      <c r="CM96" s="21">
        <v>534.70000000000005</v>
      </c>
    </row>
    <row r="97" spans="1:124" s="21" customFormat="1" ht="12" x14ac:dyDescent="0.2">
      <c r="A97" s="21">
        <v>95</v>
      </c>
      <c r="B97" s="21">
        <v>86</v>
      </c>
      <c r="C97" s="21" t="s">
        <v>321</v>
      </c>
      <c r="D97" s="26" t="s">
        <v>346</v>
      </c>
      <c r="F97" s="21" t="s">
        <v>244</v>
      </c>
      <c r="G97" s="21" t="s">
        <v>214</v>
      </c>
      <c r="H97" s="21" t="s">
        <v>260</v>
      </c>
      <c r="I97" s="21" t="s">
        <v>59</v>
      </c>
      <c r="K97" s="22">
        <v>1</v>
      </c>
      <c r="L97" s="22">
        <v>2</v>
      </c>
      <c r="O97" s="21" t="s">
        <v>41</v>
      </c>
      <c r="AO97" s="21">
        <v>369000</v>
      </c>
      <c r="AS97" s="21">
        <v>353000</v>
      </c>
      <c r="AT97" s="21" t="s">
        <v>215</v>
      </c>
      <c r="AV97" s="21">
        <f>369000+1247+527</f>
        <v>370774</v>
      </c>
      <c r="AZ97" s="21">
        <f>353000+1372+789</f>
        <v>355161</v>
      </c>
      <c r="BA97" s="21" t="s">
        <v>215</v>
      </c>
      <c r="BC97" s="21">
        <v>57</v>
      </c>
      <c r="BI97" s="21">
        <v>11.5</v>
      </c>
      <c r="BO97" s="21">
        <v>89</v>
      </c>
      <c r="CA97" s="21">
        <v>56</v>
      </c>
      <c r="CM97" s="21">
        <v>691.95</v>
      </c>
    </row>
    <row r="98" spans="1:124" s="21" customFormat="1" ht="12" x14ac:dyDescent="0.2">
      <c r="A98" s="21">
        <v>96</v>
      </c>
      <c r="B98" s="21">
        <v>87</v>
      </c>
      <c r="C98" s="21" t="s">
        <v>328</v>
      </c>
      <c r="D98" s="26" t="s">
        <v>322</v>
      </c>
      <c r="F98" s="21" t="s">
        <v>217</v>
      </c>
      <c r="G98" s="21" t="s">
        <v>218</v>
      </c>
      <c r="H98" s="21" t="s">
        <v>260</v>
      </c>
      <c r="I98" s="21" t="s">
        <v>59</v>
      </c>
      <c r="K98" s="40">
        <v>6</v>
      </c>
      <c r="L98" s="22">
        <v>13</v>
      </c>
      <c r="O98" s="21" t="s">
        <v>450</v>
      </c>
      <c r="Q98" s="21">
        <v>2050</v>
      </c>
      <c r="R98" s="21">
        <v>620</v>
      </c>
      <c r="W98" s="21">
        <v>0.11</v>
      </c>
      <c r="X98" s="21">
        <v>1.7999999999999999E-2</v>
      </c>
      <c r="AA98" s="21" t="s">
        <v>221</v>
      </c>
      <c r="BC98" s="21">
        <v>0</v>
      </c>
      <c r="BD98" s="21">
        <v>0</v>
      </c>
      <c r="CG98" s="21">
        <v>502</v>
      </c>
      <c r="CH98" s="21">
        <v>309</v>
      </c>
    </row>
    <row r="99" spans="1:124" s="21" customFormat="1" ht="12" x14ac:dyDescent="0.2">
      <c r="A99" s="21">
        <v>97</v>
      </c>
      <c r="B99" s="21">
        <v>87</v>
      </c>
      <c r="C99" s="21" t="s">
        <v>328</v>
      </c>
      <c r="D99" s="26" t="s">
        <v>322</v>
      </c>
      <c r="F99" s="21" t="s">
        <v>217</v>
      </c>
      <c r="G99" s="21" t="s">
        <v>219</v>
      </c>
      <c r="H99" s="21" t="s">
        <v>260</v>
      </c>
      <c r="I99" s="21" t="s">
        <v>59</v>
      </c>
      <c r="K99" s="40"/>
      <c r="L99" s="22">
        <v>24</v>
      </c>
      <c r="O99" s="21" t="s">
        <v>450</v>
      </c>
      <c r="Q99" s="21">
        <v>2000</v>
      </c>
      <c r="R99" s="21">
        <v>580</v>
      </c>
      <c r="W99" s="21">
        <v>0.10299999999999999</v>
      </c>
      <c r="X99" s="21">
        <v>1.9E-2</v>
      </c>
      <c r="AA99" s="21" t="s">
        <v>221</v>
      </c>
      <c r="BC99" s="21">
        <v>2</v>
      </c>
      <c r="BD99" s="21">
        <v>9</v>
      </c>
      <c r="CG99" s="21">
        <v>558</v>
      </c>
      <c r="CH99" s="21">
        <v>350</v>
      </c>
    </row>
    <row r="100" spans="1:124" s="21" customFormat="1" ht="12" x14ac:dyDescent="0.2">
      <c r="A100" s="21">
        <v>98</v>
      </c>
      <c r="B100" s="21">
        <v>87</v>
      </c>
      <c r="C100" s="21" t="s">
        <v>328</v>
      </c>
      <c r="D100" s="26" t="s">
        <v>322</v>
      </c>
      <c r="F100" s="21" t="s">
        <v>217</v>
      </c>
      <c r="G100" s="21" t="s">
        <v>220</v>
      </c>
      <c r="H100" s="21" t="s">
        <v>260</v>
      </c>
      <c r="I100" s="21" t="s">
        <v>59</v>
      </c>
      <c r="K100" s="40"/>
      <c r="L100" s="22">
        <v>25</v>
      </c>
      <c r="O100" s="21" t="s">
        <v>450</v>
      </c>
      <c r="Q100" s="21">
        <v>1640</v>
      </c>
      <c r="R100" s="21">
        <v>770</v>
      </c>
      <c r="W100" s="21">
        <v>0.10100000000000001</v>
      </c>
      <c r="X100" s="21">
        <v>1.7000000000000001E-2</v>
      </c>
      <c r="AA100" s="21" t="s">
        <v>221</v>
      </c>
      <c r="BC100" s="21">
        <v>0</v>
      </c>
      <c r="BD100" s="21">
        <v>0</v>
      </c>
      <c r="CG100" s="21">
        <v>537</v>
      </c>
      <c r="CH100" s="21">
        <v>278</v>
      </c>
    </row>
    <row r="101" spans="1:124" s="21" customFormat="1" ht="12" x14ac:dyDescent="0.2">
      <c r="A101" s="21">
        <v>99</v>
      </c>
      <c r="B101" s="21">
        <v>88</v>
      </c>
      <c r="C101" s="21" t="s">
        <v>325</v>
      </c>
      <c r="D101" s="26" t="s">
        <v>451</v>
      </c>
      <c r="F101" s="21" t="s">
        <v>245</v>
      </c>
      <c r="G101" s="21" t="s">
        <v>249</v>
      </c>
      <c r="H101" s="21" t="s">
        <v>260</v>
      </c>
      <c r="I101" s="21" t="s">
        <v>222</v>
      </c>
      <c r="K101" s="22">
        <v>10</v>
      </c>
      <c r="L101" s="22">
        <v>32</v>
      </c>
      <c r="W101" s="21">
        <v>1208</v>
      </c>
      <c r="X101" s="21">
        <v>580</v>
      </c>
      <c r="Y101" s="21">
        <v>428</v>
      </c>
      <c r="Z101" s="21">
        <v>2728</v>
      </c>
      <c r="AI101" s="21">
        <v>8.6</v>
      </c>
      <c r="AJ101" s="21">
        <v>7.4</v>
      </c>
      <c r="AK101" s="21">
        <v>2.9</v>
      </c>
      <c r="AL101" s="21">
        <v>44</v>
      </c>
      <c r="AV101" s="21">
        <v>129</v>
      </c>
      <c r="AW101" s="21">
        <v>97.04</v>
      </c>
      <c r="AX101" s="21">
        <v>19</v>
      </c>
      <c r="AY101" s="21">
        <v>332</v>
      </c>
      <c r="DK101" s="21">
        <v>68</v>
      </c>
      <c r="DL101" s="21">
        <v>24</v>
      </c>
      <c r="DM101" s="21">
        <v>22</v>
      </c>
      <c r="DN101" s="21">
        <v>122.5</v>
      </c>
      <c r="DQ101" s="21">
        <v>43.2</v>
      </c>
      <c r="DR101" s="21">
        <v>6.6</v>
      </c>
      <c r="DS101" s="21">
        <v>25.5</v>
      </c>
      <c r="DT101" s="21">
        <v>53.3</v>
      </c>
    </row>
    <row r="102" spans="1:124" s="21" customFormat="1" ht="12" x14ac:dyDescent="0.2">
      <c r="A102" s="21">
        <v>100</v>
      </c>
      <c r="B102" s="21">
        <v>89</v>
      </c>
      <c r="C102" s="21" t="s">
        <v>326</v>
      </c>
      <c r="D102" s="26" t="s">
        <v>452</v>
      </c>
      <c r="F102" s="21" t="s">
        <v>245</v>
      </c>
      <c r="G102" s="27" t="s">
        <v>223</v>
      </c>
      <c r="H102" s="21" t="s">
        <v>260</v>
      </c>
      <c r="I102" s="21" t="s">
        <v>222</v>
      </c>
      <c r="K102" s="22">
        <v>10</v>
      </c>
      <c r="L102" s="22">
        <v>34</v>
      </c>
      <c r="P102" s="21" t="s">
        <v>359</v>
      </c>
      <c r="AI102" s="21">
        <v>10.1</v>
      </c>
      <c r="AJ102" s="21">
        <v>10.4</v>
      </c>
      <c r="AK102" s="21">
        <v>3</v>
      </c>
      <c r="AL102" s="21">
        <v>61.2</v>
      </c>
      <c r="AO102" s="21">
        <v>67.900000000000006</v>
      </c>
      <c r="AP102" s="21">
        <v>63.56</v>
      </c>
      <c r="AQ102" s="21">
        <v>11</v>
      </c>
      <c r="AR102" s="21">
        <v>231</v>
      </c>
      <c r="DK102" s="21">
        <v>264.8</v>
      </c>
      <c r="DL102" s="21">
        <v>139</v>
      </c>
      <c r="DM102" s="21">
        <v>60</v>
      </c>
      <c r="DN102" s="21">
        <v>641.1</v>
      </c>
      <c r="DQ102" s="21">
        <v>39.4</v>
      </c>
      <c r="DR102" s="21">
        <v>9.5</v>
      </c>
      <c r="DS102" s="21">
        <v>15.5</v>
      </c>
      <c r="DT102" s="21">
        <v>61.6</v>
      </c>
    </row>
    <row r="103" spans="1:124" s="21" customFormat="1" ht="12" x14ac:dyDescent="0.2">
      <c r="A103" s="21">
        <v>101</v>
      </c>
      <c r="B103" s="21">
        <v>90</v>
      </c>
      <c r="C103" s="21" t="s">
        <v>329</v>
      </c>
      <c r="D103" s="26" t="s">
        <v>327</v>
      </c>
      <c r="E103" s="21" t="s">
        <v>331</v>
      </c>
      <c r="F103" s="21" t="s">
        <v>246</v>
      </c>
      <c r="G103" s="21" t="s">
        <v>250</v>
      </c>
      <c r="H103" s="21" t="s">
        <v>260</v>
      </c>
      <c r="I103" s="21" t="s">
        <v>40</v>
      </c>
      <c r="K103" s="22">
        <v>1</v>
      </c>
      <c r="L103" s="22">
        <v>1</v>
      </c>
      <c r="Q103" s="21">
        <v>4100</v>
      </c>
      <c r="R103" s="21">
        <v>800</v>
      </c>
      <c r="S103" s="21">
        <v>3400</v>
      </c>
      <c r="T103" s="21">
        <v>6500</v>
      </c>
      <c r="W103" s="21">
        <v>4.9000000000000002E-2</v>
      </c>
      <c r="X103" s="21">
        <v>1.0999999999999999E-2</v>
      </c>
      <c r="Y103" s="21">
        <v>3.4000000000000002E-2</v>
      </c>
      <c r="Z103" s="21">
        <v>7.5999999999999998E-2</v>
      </c>
      <c r="AA103" s="21" t="s">
        <v>221</v>
      </c>
      <c r="AV103" s="21">
        <v>86</v>
      </c>
      <c r="AW103" s="21">
        <v>36</v>
      </c>
      <c r="AX103" s="21">
        <v>56</v>
      </c>
      <c r="AY103" s="21">
        <v>176</v>
      </c>
    </row>
    <row r="104" spans="1:124" s="21" customFormat="1" ht="12" x14ac:dyDescent="0.2">
      <c r="A104" s="21">
        <v>102</v>
      </c>
      <c r="B104" s="21">
        <v>93</v>
      </c>
      <c r="C104" s="21" t="s">
        <v>339</v>
      </c>
      <c r="D104" s="26" t="s">
        <v>338</v>
      </c>
      <c r="F104" s="21" t="s">
        <v>244</v>
      </c>
      <c r="G104" s="21" t="s">
        <v>247</v>
      </c>
      <c r="H104" s="21" t="s">
        <v>260</v>
      </c>
      <c r="I104" s="21" t="s">
        <v>231</v>
      </c>
      <c r="J104" s="21" t="s">
        <v>40</v>
      </c>
      <c r="K104" s="40">
        <v>1</v>
      </c>
      <c r="L104" s="22">
        <v>7</v>
      </c>
      <c r="N104" s="21" t="s">
        <v>369</v>
      </c>
      <c r="P104" s="21" t="s">
        <v>376</v>
      </c>
      <c r="W104" s="21">
        <v>981</v>
      </c>
      <c r="Y104" s="21">
        <v>404</v>
      </c>
      <c r="Z104" s="21">
        <v>2335</v>
      </c>
    </row>
    <row r="105" spans="1:124" s="21" customFormat="1" ht="12" x14ac:dyDescent="0.2">
      <c r="A105" s="21">
        <v>103</v>
      </c>
      <c r="B105" s="21">
        <v>93</v>
      </c>
      <c r="C105" s="21" t="s">
        <v>339</v>
      </c>
      <c r="D105" s="26" t="s">
        <v>338</v>
      </c>
      <c r="F105" s="21" t="s">
        <v>244</v>
      </c>
      <c r="G105" s="21" t="s">
        <v>248</v>
      </c>
      <c r="H105" s="21" t="s">
        <v>260</v>
      </c>
      <c r="I105" s="21" t="s">
        <v>231</v>
      </c>
      <c r="J105" s="21" t="s">
        <v>40</v>
      </c>
      <c r="K105" s="40"/>
      <c r="L105" s="22">
        <v>4</v>
      </c>
      <c r="N105" s="21" t="s">
        <v>369</v>
      </c>
      <c r="W105" s="21">
        <v>1488</v>
      </c>
      <c r="Y105" s="21">
        <v>804</v>
      </c>
      <c r="Z105" s="21">
        <v>2842</v>
      </c>
    </row>
    <row r="106" spans="1:124" s="21" customFormat="1" ht="12" x14ac:dyDescent="0.2">
      <c r="A106" s="21">
        <v>104</v>
      </c>
      <c r="B106" s="21">
        <v>93</v>
      </c>
      <c r="C106" s="21" t="s">
        <v>339</v>
      </c>
      <c r="D106" s="26" t="s">
        <v>338</v>
      </c>
      <c r="F106" s="21" t="s">
        <v>244</v>
      </c>
      <c r="G106" s="21" t="s">
        <v>248</v>
      </c>
      <c r="H106" s="21" t="s">
        <v>260</v>
      </c>
      <c r="I106" s="21" t="s">
        <v>231</v>
      </c>
      <c r="J106" s="21" t="s">
        <v>40</v>
      </c>
      <c r="K106" s="40"/>
      <c r="L106" s="22">
        <v>9</v>
      </c>
      <c r="N106" s="21" t="s">
        <v>369</v>
      </c>
      <c r="W106" s="21">
        <v>1642</v>
      </c>
      <c r="Y106" s="21">
        <v>509</v>
      </c>
      <c r="Z106" s="21">
        <v>2998</v>
      </c>
    </row>
    <row r="107" spans="1:124" s="21" customFormat="1" ht="12" x14ac:dyDescent="0.2">
      <c r="A107" s="21">
        <v>105</v>
      </c>
      <c r="B107" s="21">
        <v>93</v>
      </c>
      <c r="C107" s="21" t="s">
        <v>339</v>
      </c>
      <c r="D107" s="26" t="s">
        <v>338</v>
      </c>
      <c r="F107" s="21" t="s">
        <v>244</v>
      </c>
      <c r="G107" s="21" t="s">
        <v>248</v>
      </c>
      <c r="H107" s="21" t="s">
        <v>260</v>
      </c>
      <c r="I107" s="21" t="s">
        <v>231</v>
      </c>
      <c r="J107" s="21" t="s">
        <v>40</v>
      </c>
      <c r="K107" s="40"/>
      <c r="L107" s="22">
        <v>6</v>
      </c>
      <c r="N107" s="21" t="s">
        <v>369</v>
      </c>
      <c r="W107" s="21">
        <v>2407</v>
      </c>
      <c r="Y107" s="21">
        <v>1004</v>
      </c>
      <c r="Z107" s="21">
        <v>4888</v>
      </c>
    </row>
    <row r="108" spans="1:124" s="21" customFormat="1" ht="12" x14ac:dyDescent="0.2">
      <c r="A108" s="21">
        <v>106</v>
      </c>
      <c r="B108" s="21">
        <v>93</v>
      </c>
      <c r="C108" s="21" t="s">
        <v>339</v>
      </c>
      <c r="D108" s="26" t="s">
        <v>338</v>
      </c>
      <c r="F108" s="21" t="s">
        <v>244</v>
      </c>
      <c r="G108" s="21" t="s">
        <v>248</v>
      </c>
      <c r="H108" s="21" t="s">
        <v>260</v>
      </c>
      <c r="I108" s="21" t="s">
        <v>231</v>
      </c>
      <c r="J108" s="21" t="s">
        <v>40</v>
      </c>
      <c r="K108" s="40"/>
      <c r="L108" s="22">
        <v>5</v>
      </c>
      <c r="N108" s="21" t="s">
        <v>369</v>
      </c>
      <c r="W108" s="21">
        <v>1816</v>
      </c>
      <c r="Y108" s="21">
        <v>879</v>
      </c>
      <c r="Z108" s="21">
        <v>2906</v>
      </c>
    </row>
    <row r="109" spans="1:124" s="21" customFormat="1" ht="16.5" customHeight="1" x14ac:dyDescent="0.2">
      <c r="A109" s="21">
        <v>107</v>
      </c>
      <c r="B109" s="21">
        <v>93</v>
      </c>
      <c r="C109" s="21" t="s">
        <v>339</v>
      </c>
      <c r="D109" s="26" t="s">
        <v>338</v>
      </c>
      <c r="F109" s="21" t="s">
        <v>244</v>
      </c>
      <c r="G109" s="21" t="s">
        <v>232</v>
      </c>
      <c r="H109" s="21" t="s">
        <v>260</v>
      </c>
      <c r="I109" s="21" t="s">
        <v>59</v>
      </c>
      <c r="K109" s="28"/>
      <c r="L109" s="28"/>
      <c r="N109" s="29" t="s">
        <v>371</v>
      </c>
      <c r="BC109" s="21">
        <v>121</v>
      </c>
      <c r="BE109" s="21">
        <v>50</v>
      </c>
      <c r="BF109" s="21">
        <v>220</v>
      </c>
      <c r="BI109" s="21">
        <v>22</v>
      </c>
      <c r="BK109" s="21">
        <v>0</v>
      </c>
      <c r="BL109" s="21">
        <v>80</v>
      </c>
      <c r="CG109" s="21">
        <v>697</v>
      </c>
      <c r="CI109" s="21">
        <v>400</v>
      </c>
      <c r="CJ109" s="21">
        <v>2300</v>
      </c>
    </row>
    <row r="110" spans="1:124" s="21" customFormat="1" ht="12" customHeight="1" x14ac:dyDescent="0.2">
      <c r="A110" s="21">
        <v>108</v>
      </c>
      <c r="B110" s="21">
        <v>93</v>
      </c>
      <c r="C110" s="21" t="s">
        <v>339</v>
      </c>
      <c r="D110" s="26" t="s">
        <v>338</v>
      </c>
      <c r="F110" s="21" t="s">
        <v>244</v>
      </c>
      <c r="G110" s="21" t="s">
        <v>232</v>
      </c>
      <c r="H110" s="21" t="s">
        <v>260</v>
      </c>
      <c r="I110" s="21" t="s">
        <v>59</v>
      </c>
      <c r="K110" s="28"/>
      <c r="L110" s="28"/>
      <c r="N110" s="29" t="s">
        <v>371</v>
      </c>
      <c r="BC110" s="21">
        <v>137</v>
      </c>
      <c r="BI110" s="21">
        <v>12</v>
      </c>
      <c r="CG110" s="21">
        <v>978</v>
      </c>
    </row>
    <row r="111" spans="1:124" s="21" customFormat="1" ht="12.75" x14ac:dyDescent="0.2">
      <c r="A111" s="21">
        <v>109</v>
      </c>
      <c r="B111" s="21">
        <v>95</v>
      </c>
      <c r="C111" s="21" t="s">
        <v>345</v>
      </c>
      <c r="D111" s="30" t="s">
        <v>344</v>
      </c>
      <c r="F111" s="21" t="s">
        <v>86</v>
      </c>
      <c r="G111" s="21" t="s">
        <v>238</v>
      </c>
      <c r="H111" s="21" t="s">
        <v>354</v>
      </c>
      <c r="I111" s="21" t="s">
        <v>40</v>
      </c>
      <c r="K111" s="22"/>
      <c r="L111" s="22"/>
      <c r="M111" s="21">
        <v>11</v>
      </c>
      <c r="N111" s="21" t="s">
        <v>372</v>
      </c>
      <c r="Q111" s="21">
        <v>0.63</v>
      </c>
      <c r="R111" s="21">
        <v>0.08</v>
      </c>
      <c r="S111" s="21">
        <v>0.5</v>
      </c>
      <c r="T111" s="21">
        <v>0.8</v>
      </c>
      <c r="U111" s="21" t="s">
        <v>186</v>
      </c>
      <c r="W111" s="21">
        <v>2338</v>
      </c>
      <c r="X111" s="21">
        <v>179</v>
      </c>
      <c r="Y111" s="21">
        <v>1886</v>
      </c>
      <c r="Z111" s="21">
        <v>2568</v>
      </c>
      <c r="AO111" s="21">
        <v>48.01</v>
      </c>
      <c r="AP111" s="21">
        <v>9.44</v>
      </c>
      <c r="AQ111" s="21">
        <v>38.43</v>
      </c>
      <c r="AR111" s="21">
        <v>58.1</v>
      </c>
      <c r="AV111" s="21">
        <v>98.73</v>
      </c>
      <c r="AW111" s="21">
        <v>48.71</v>
      </c>
      <c r="AX111" s="21">
        <v>50.59</v>
      </c>
      <c r="AY111" s="21">
        <v>153.09</v>
      </c>
    </row>
    <row r="112" spans="1:124" s="21" customFormat="1" ht="12.75" x14ac:dyDescent="0.2">
      <c r="A112" s="21">
        <v>110</v>
      </c>
      <c r="B112" s="21">
        <v>95</v>
      </c>
      <c r="C112" s="21" t="s">
        <v>345</v>
      </c>
      <c r="D112" s="30" t="s">
        <v>344</v>
      </c>
      <c r="F112" s="21" t="s">
        <v>86</v>
      </c>
      <c r="G112" s="21" t="s">
        <v>239</v>
      </c>
      <c r="H112" s="21" t="s">
        <v>354</v>
      </c>
      <c r="I112" s="21" t="s">
        <v>40</v>
      </c>
      <c r="K112" s="22"/>
      <c r="L112" s="22"/>
      <c r="M112" s="21">
        <v>11</v>
      </c>
      <c r="N112" s="21" t="s">
        <v>374</v>
      </c>
      <c r="Q112" s="21">
        <v>1.45</v>
      </c>
      <c r="R112" s="21">
        <v>0.31</v>
      </c>
      <c r="S112" s="21">
        <v>1.02</v>
      </c>
      <c r="T112" s="21">
        <v>1.9</v>
      </c>
      <c r="U112" s="21" t="s">
        <v>186</v>
      </c>
      <c r="W112" s="21">
        <v>2284</v>
      </c>
      <c r="X112" s="21">
        <v>291</v>
      </c>
      <c r="Y112" s="21">
        <v>1729</v>
      </c>
      <c r="Z112" s="21">
        <v>2678</v>
      </c>
    </row>
    <row r="113" spans="1:101" s="44" customFormat="1" ht="12" x14ac:dyDescent="0.2">
      <c r="A113" s="44">
        <v>111</v>
      </c>
      <c r="B113" s="44">
        <v>7</v>
      </c>
      <c r="C113" s="44" t="s">
        <v>38</v>
      </c>
      <c r="D113" s="44" t="s">
        <v>126</v>
      </c>
      <c r="E113" s="44" t="s">
        <v>127</v>
      </c>
      <c r="F113" s="44" t="s">
        <v>39</v>
      </c>
      <c r="G113" s="44" t="s">
        <v>111</v>
      </c>
      <c r="H113" s="44" t="s">
        <v>98</v>
      </c>
      <c r="I113" s="44" t="s">
        <v>99</v>
      </c>
      <c r="J113" s="44" t="s">
        <v>40</v>
      </c>
      <c r="K113" s="45"/>
      <c r="L113" s="45">
        <v>2</v>
      </c>
      <c r="M113" s="44">
        <v>10</v>
      </c>
      <c r="O113" s="44" t="s">
        <v>41</v>
      </c>
      <c r="P113" s="44" t="s">
        <v>28</v>
      </c>
      <c r="CM113" s="44">
        <v>9787</v>
      </c>
      <c r="CQ113" s="44" t="s">
        <v>100</v>
      </c>
      <c r="CS113" s="44">
        <v>1025</v>
      </c>
      <c r="CW113" s="44" t="s">
        <v>100</v>
      </c>
    </row>
    <row r="114" spans="1:101" s="44" customFormat="1" ht="12" x14ac:dyDescent="0.2">
      <c r="A114" s="44">
        <v>112</v>
      </c>
      <c r="B114" s="44">
        <v>7</v>
      </c>
      <c r="C114" s="44" t="s">
        <v>38</v>
      </c>
      <c r="D114" s="44" t="s">
        <v>126</v>
      </c>
      <c r="E114" s="44" t="s">
        <v>127</v>
      </c>
      <c r="F114" s="44" t="s">
        <v>39</v>
      </c>
      <c r="G114" s="44" t="s">
        <v>111</v>
      </c>
      <c r="H114" s="44" t="s">
        <v>90</v>
      </c>
      <c r="I114" s="44" t="s">
        <v>40</v>
      </c>
      <c r="K114" s="45"/>
      <c r="L114" s="45">
        <v>1</v>
      </c>
      <c r="M114" s="44">
        <v>5</v>
      </c>
      <c r="O114" s="44" t="s">
        <v>41</v>
      </c>
      <c r="P114" s="44" t="s">
        <v>28</v>
      </c>
      <c r="CM114" s="44">
        <v>14752</v>
      </c>
      <c r="CS114" s="44">
        <v>4699</v>
      </c>
    </row>
    <row r="115" spans="1:101" s="44" customFormat="1" ht="12" x14ac:dyDescent="0.2">
      <c r="A115" s="44">
        <v>113</v>
      </c>
      <c r="B115" s="44">
        <v>34</v>
      </c>
      <c r="C115" s="44" t="s">
        <v>42</v>
      </c>
      <c r="D115" s="44" t="s">
        <v>124</v>
      </c>
      <c r="E115" s="44" t="s">
        <v>125</v>
      </c>
      <c r="F115" s="44" t="s">
        <v>33</v>
      </c>
      <c r="G115" s="44" t="s">
        <v>43</v>
      </c>
      <c r="H115" s="44" t="s">
        <v>98</v>
      </c>
      <c r="I115" s="44" t="s">
        <v>99</v>
      </c>
      <c r="J115" s="44" t="s">
        <v>40</v>
      </c>
      <c r="K115" s="45"/>
      <c r="L115" s="45"/>
      <c r="M115" s="44">
        <v>44</v>
      </c>
      <c r="CM115" s="44">
        <v>2563</v>
      </c>
      <c r="CN115" s="44">
        <v>1553</v>
      </c>
    </row>
    <row r="116" spans="1:101" s="44" customFormat="1" ht="12" x14ac:dyDescent="0.2">
      <c r="A116" s="44">
        <v>114</v>
      </c>
      <c r="B116" s="44">
        <v>39</v>
      </c>
      <c r="C116" s="44" t="s">
        <v>44</v>
      </c>
      <c r="D116" s="44" t="s">
        <v>117</v>
      </c>
      <c r="E116" s="44" t="s">
        <v>118</v>
      </c>
      <c r="F116" s="44" t="s">
        <v>31</v>
      </c>
      <c r="G116" s="44" t="s">
        <v>34</v>
      </c>
      <c r="H116" s="44" t="s">
        <v>98</v>
      </c>
      <c r="I116" s="44" t="s">
        <v>99</v>
      </c>
      <c r="J116" s="44" t="s">
        <v>40</v>
      </c>
      <c r="K116" s="45"/>
      <c r="L116" s="45"/>
      <c r="M116" s="44">
        <v>10</v>
      </c>
      <c r="CM116" s="44">
        <v>1187</v>
      </c>
      <c r="CN116" s="44">
        <v>723.6</v>
      </c>
      <c r="CO116" s="44">
        <v>550.4</v>
      </c>
      <c r="CP116" s="44">
        <v>3065.2</v>
      </c>
    </row>
    <row r="117" spans="1:101" s="44" customFormat="1" ht="12" x14ac:dyDescent="0.2">
      <c r="A117" s="44">
        <v>115</v>
      </c>
      <c r="B117" s="44">
        <v>42</v>
      </c>
      <c r="C117" s="44" t="s">
        <v>45</v>
      </c>
      <c r="D117" s="44" t="s">
        <v>128</v>
      </c>
      <c r="F117" s="44" t="s">
        <v>46</v>
      </c>
      <c r="G117" s="44" t="s">
        <v>47</v>
      </c>
      <c r="H117" s="44" t="s">
        <v>98</v>
      </c>
      <c r="I117" s="44" t="s">
        <v>99</v>
      </c>
      <c r="J117" s="44" t="s">
        <v>40</v>
      </c>
      <c r="K117" s="45"/>
      <c r="L117" s="45"/>
      <c r="M117" s="44">
        <v>15</v>
      </c>
      <c r="BI117" s="44">
        <v>18.3</v>
      </c>
      <c r="BK117" s="44">
        <v>8.6</v>
      </c>
      <c r="BL117" s="44">
        <v>37.1</v>
      </c>
      <c r="BO117" s="44">
        <v>31.1</v>
      </c>
      <c r="BQ117" s="44">
        <v>21.8</v>
      </c>
      <c r="BR117" s="44">
        <v>53.4</v>
      </c>
      <c r="BU117" s="44">
        <v>26.9</v>
      </c>
      <c r="BW117" s="44">
        <v>10.199999999999999</v>
      </c>
      <c r="BX117" s="44">
        <v>39.799999999999997</v>
      </c>
      <c r="CA117" s="44">
        <v>10.4</v>
      </c>
      <c r="CC117" s="44">
        <v>4.3</v>
      </c>
      <c r="CD117" s="44">
        <v>29.7</v>
      </c>
      <c r="CE117" s="44" t="s">
        <v>48</v>
      </c>
    </row>
    <row r="118" spans="1:101" s="44" customFormat="1" ht="12" x14ac:dyDescent="0.2">
      <c r="A118" s="44">
        <v>116</v>
      </c>
      <c r="B118" s="44">
        <v>45</v>
      </c>
      <c r="C118" s="44" t="s">
        <v>80</v>
      </c>
      <c r="D118" s="44" t="s">
        <v>142</v>
      </c>
      <c r="E118" s="44" t="s">
        <v>143</v>
      </c>
      <c r="F118" s="44" t="s">
        <v>81</v>
      </c>
      <c r="G118" s="44" t="s">
        <v>34</v>
      </c>
      <c r="H118" s="44" t="s">
        <v>98</v>
      </c>
      <c r="I118" s="44" t="s">
        <v>99</v>
      </c>
      <c r="J118" s="44" t="s">
        <v>40</v>
      </c>
      <c r="K118" s="45">
        <v>1</v>
      </c>
      <c r="L118" s="45">
        <v>1</v>
      </c>
      <c r="P118" s="44" t="s">
        <v>82</v>
      </c>
      <c r="BC118" s="44">
        <v>13</v>
      </c>
    </row>
    <row r="119" spans="1:101" s="44" customFormat="1" ht="12" x14ac:dyDescent="0.2">
      <c r="A119" s="44">
        <v>117</v>
      </c>
      <c r="B119" s="44">
        <v>47</v>
      </c>
      <c r="C119" s="44" t="s">
        <v>101</v>
      </c>
      <c r="D119" s="44" t="s">
        <v>130</v>
      </c>
      <c r="E119" s="44" t="s">
        <v>131</v>
      </c>
      <c r="F119" s="44" t="s">
        <v>102</v>
      </c>
      <c r="G119" s="44" t="s">
        <v>34</v>
      </c>
      <c r="H119" s="44" t="s">
        <v>98</v>
      </c>
      <c r="I119" s="44" t="s">
        <v>99</v>
      </c>
      <c r="J119" s="44" t="s">
        <v>40</v>
      </c>
      <c r="K119" s="45"/>
      <c r="L119" s="45"/>
      <c r="AC119" s="44">
        <v>380</v>
      </c>
      <c r="AG119" s="44" t="s">
        <v>87</v>
      </c>
      <c r="BC119" s="44">
        <v>270</v>
      </c>
      <c r="BG119" s="44" t="s">
        <v>87</v>
      </c>
      <c r="BI119" s="44">
        <v>260</v>
      </c>
      <c r="BM119" s="44" t="s">
        <v>87</v>
      </c>
      <c r="CG119" s="44">
        <v>1420</v>
      </c>
      <c r="CK119" s="44" t="s">
        <v>87</v>
      </c>
    </row>
    <row r="120" spans="1:101" s="44" customFormat="1" ht="12" x14ac:dyDescent="0.2">
      <c r="A120" s="44">
        <v>118</v>
      </c>
      <c r="B120" s="44">
        <v>52</v>
      </c>
      <c r="C120" s="44" t="s">
        <v>103</v>
      </c>
      <c r="D120" s="44" t="s">
        <v>132</v>
      </c>
      <c r="E120" s="44" t="s">
        <v>133</v>
      </c>
      <c r="F120" s="44" t="s">
        <v>104</v>
      </c>
      <c r="G120" s="44" t="s">
        <v>105</v>
      </c>
      <c r="H120" s="44" t="s">
        <v>98</v>
      </c>
      <c r="I120" s="44" t="s">
        <v>99</v>
      </c>
      <c r="J120" s="44" t="s">
        <v>40</v>
      </c>
      <c r="K120" s="45">
        <v>3</v>
      </c>
      <c r="L120" s="45">
        <v>3</v>
      </c>
      <c r="P120" s="44" t="s">
        <v>28</v>
      </c>
      <c r="Y120" s="44">
        <v>0.54</v>
      </c>
      <c r="Z120" s="44">
        <v>0.94</v>
      </c>
      <c r="AA120" s="44" t="s">
        <v>30</v>
      </c>
      <c r="AE120" s="44">
        <v>0</v>
      </c>
      <c r="AF120" s="44">
        <v>310</v>
      </c>
      <c r="AX120" s="44">
        <v>400</v>
      </c>
      <c r="AY120" s="44">
        <v>920</v>
      </c>
      <c r="BE120" s="44">
        <v>10</v>
      </c>
      <c r="BF120" s="44">
        <v>40</v>
      </c>
    </row>
    <row r="121" spans="1:101" s="44" customFormat="1" ht="12" x14ac:dyDescent="0.2">
      <c r="A121" s="44">
        <v>119</v>
      </c>
      <c r="B121" s="44">
        <v>58</v>
      </c>
      <c r="C121" s="44" t="s">
        <v>53</v>
      </c>
      <c r="D121" s="44" t="s">
        <v>134</v>
      </c>
      <c r="E121" s="44" t="s">
        <v>135</v>
      </c>
      <c r="F121" s="44" t="s">
        <v>33</v>
      </c>
      <c r="G121" s="44" t="s">
        <v>54</v>
      </c>
      <c r="H121" s="44" t="s">
        <v>98</v>
      </c>
      <c r="I121" s="44" t="s">
        <v>99</v>
      </c>
      <c r="J121" s="44" t="s">
        <v>40</v>
      </c>
      <c r="K121" s="45"/>
      <c r="L121" s="45"/>
      <c r="M121" s="44">
        <v>44</v>
      </c>
      <c r="CM121" s="44">
        <v>2450</v>
      </c>
      <c r="CN121" s="44">
        <v>3990</v>
      </c>
    </row>
    <row r="122" spans="1:101" s="44" customFormat="1" ht="12" x14ac:dyDescent="0.2">
      <c r="A122" s="44">
        <v>120</v>
      </c>
      <c r="B122" s="44">
        <v>58</v>
      </c>
      <c r="C122" s="44" t="s">
        <v>53</v>
      </c>
      <c r="D122" s="44" t="s">
        <v>134</v>
      </c>
      <c r="E122" s="44" t="s">
        <v>135</v>
      </c>
      <c r="F122" s="44" t="s">
        <v>33</v>
      </c>
      <c r="G122" s="44" t="s">
        <v>54</v>
      </c>
      <c r="H122" s="44" t="s">
        <v>98</v>
      </c>
      <c r="I122" s="44" t="s">
        <v>99</v>
      </c>
      <c r="J122" s="44" t="s">
        <v>40</v>
      </c>
      <c r="K122" s="45"/>
      <c r="L122" s="45"/>
      <c r="M122" s="44">
        <v>0</v>
      </c>
      <c r="CM122" s="44">
        <v>2310</v>
      </c>
      <c r="CN122" s="44">
        <v>3260</v>
      </c>
    </row>
    <row r="123" spans="1:101" s="44" customFormat="1" ht="12" x14ac:dyDescent="0.2">
      <c r="A123" s="44">
        <v>121</v>
      </c>
      <c r="B123" s="44">
        <v>70</v>
      </c>
      <c r="C123" s="44" t="s">
        <v>78</v>
      </c>
      <c r="D123" s="44" t="s">
        <v>136</v>
      </c>
      <c r="E123" s="46" t="s">
        <v>137</v>
      </c>
      <c r="F123" s="44" t="s">
        <v>31</v>
      </c>
      <c r="G123" s="44" t="s">
        <v>79</v>
      </c>
      <c r="H123" s="44" t="s">
        <v>98</v>
      </c>
      <c r="I123" s="44" t="s">
        <v>99</v>
      </c>
      <c r="J123" s="44" t="s">
        <v>40</v>
      </c>
      <c r="K123" s="45">
        <v>1</v>
      </c>
      <c r="L123" s="45">
        <v>1</v>
      </c>
      <c r="BC123" s="44">
        <v>37</v>
      </c>
    </row>
    <row r="124" spans="1:101" s="44" customFormat="1" ht="12" x14ac:dyDescent="0.2">
      <c r="A124" s="44">
        <v>122</v>
      </c>
      <c r="B124" s="44">
        <v>70</v>
      </c>
      <c r="C124" s="44" t="s">
        <v>78</v>
      </c>
      <c r="D124" s="44" t="s">
        <v>136</v>
      </c>
      <c r="E124" s="46" t="s">
        <v>137</v>
      </c>
      <c r="F124" s="44" t="s">
        <v>31</v>
      </c>
      <c r="G124" s="44" t="s">
        <v>79</v>
      </c>
      <c r="H124" s="44" t="s">
        <v>98</v>
      </c>
      <c r="I124" s="44" t="s">
        <v>99</v>
      </c>
      <c r="J124" s="44" t="s">
        <v>40</v>
      </c>
      <c r="K124" s="45">
        <v>1</v>
      </c>
      <c r="L124" s="45">
        <v>1</v>
      </c>
      <c r="BC124" s="44">
        <v>123</v>
      </c>
    </row>
    <row r="125" spans="1:101" s="44" customFormat="1" ht="12" x14ac:dyDescent="0.2">
      <c r="A125" s="44">
        <v>123</v>
      </c>
      <c r="B125" s="44">
        <v>71</v>
      </c>
      <c r="C125" s="44" t="s">
        <v>49</v>
      </c>
      <c r="D125" s="44" t="s">
        <v>145</v>
      </c>
      <c r="F125" s="44" t="s">
        <v>50</v>
      </c>
      <c r="G125" s="44" t="s">
        <v>51</v>
      </c>
      <c r="H125" s="44" t="s">
        <v>98</v>
      </c>
      <c r="I125" s="44" t="s">
        <v>99</v>
      </c>
      <c r="J125" s="44" t="s">
        <v>40</v>
      </c>
      <c r="K125" s="45">
        <v>1</v>
      </c>
      <c r="L125" s="45"/>
      <c r="CM125" s="44">
        <v>5678</v>
      </c>
    </row>
    <row r="126" spans="1:101" s="44" customFormat="1" ht="12" x14ac:dyDescent="0.2">
      <c r="A126" s="44">
        <v>124</v>
      </c>
      <c r="B126" s="44">
        <v>71</v>
      </c>
      <c r="C126" s="44" t="s">
        <v>49</v>
      </c>
      <c r="D126" s="44" t="s">
        <v>145</v>
      </c>
      <c r="F126" s="44" t="s">
        <v>50</v>
      </c>
      <c r="G126" s="44" t="s">
        <v>52</v>
      </c>
      <c r="H126" s="44" t="s">
        <v>98</v>
      </c>
      <c r="I126" s="44" t="s">
        <v>99</v>
      </c>
      <c r="J126" s="44" t="s">
        <v>40</v>
      </c>
      <c r="K126" s="45">
        <v>0</v>
      </c>
      <c r="L126" s="45"/>
      <c r="CM126" s="44">
        <v>4325</v>
      </c>
    </row>
    <row r="127" spans="1:101" s="44" customFormat="1" ht="12" x14ac:dyDescent="0.2">
      <c r="A127" s="44">
        <v>125</v>
      </c>
      <c r="B127" s="44">
        <v>73</v>
      </c>
      <c r="C127" s="44" t="s">
        <v>151</v>
      </c>
      <c r="D127" s="44" t="s">
        <v>147</v>
      </c>
      <c r="F127" s="44" t="s">
        <v>149</v>
      </c>
      <c r="G127" s="44" t="s">
        <v>150</v>
      </c>
      <c r="H127" s="44" t="s">
        <v>153</v>
      </c>
      <c r="I127" s="44" t="s">
        <v>63</v>
      </c>
      <c r="K127" s="45"/>
      <c r="L127" s="45"/>
      <c r="CM127" s="44">
        <v>1066</v>
      </c>
      <c r="CQ127" s="44" t="s">
        <v>154</v>
      </c>
      <c r="CS127" s="44">
        <v>403</v>
      </c>
      <c r="CW127" s="44" t="s">
        <v>154</v>
      </c>
    </row>
    <row r="128" spans="1:101" s="44" customFormat="1" ht="12" x14ac:dyDescent="0.2">
      <c r="A128" s="44">
        <v>126</v>
      </c>
      <c r="B128" s="44">
        <v>73</v>
      </c>
      <c r="C128" s="44" t="s">
        <v>151</v>
      </c>
      <c r="D128" s="44" t="s">
        <v>147</v>
      </c>
      <c r="E128" s="44" t="s">
        <v>148</v>
      </c>
      <c r="F128" s="44" t="s">
        <v>149</v>
      </c>
      <c r="G128" s="44" t="s">
        <v>150</v>
      </c>
      <c r="H128" s="44" t="s">
        <v>153</v>
      </c>
      <c r="I128" s="44" t="s">
        <v>63</v>
      </c>
      <c r="K128" s="45"/>
      <c r="L128" s="45"/>
      <c r="CM128" s="44">
        <v>1194</v>
      </c>
      <c r="CQ128" s="44" t="s">
        <v>155</v>
      </c>
      <c r="CS128" s="44">
        <v>349</v>
      </c>
      <c r="CW128" s="44" t="s">
        <v>155</v>
      </c>
    </row>
    <row r="129" spans="1:101" s="44" customFormat="1" ht="12" x14ac:dyDescent="0.2">
      <c r="A129" s="44">
        <v>127</v>
      </c>
      <c r="B129" s="44">
        <v>73</v>
      </c>
      <c r="C129" s="44" t="s">
        <v>151</v>
      </c>
      <c r="D129" s="44" t="s">
        <v>147</v>
      </c>
      <c r="F129" s="44" t="s">
        <v>149</v>
      </c>
      <c r="G129" s="44" t="s">
        <v>150</v>
      </c>
      <c r="H129" s="44" t="s">
        <v>153</v>
      </c>
      <c r="I129" s="44" t="s">
        <v>63</v>
      </c>
      <c r="K129" s="45"/>
      <c r="L129" s="45"/>
      <c r="CM129" s="44">
        <v>555</v>
      </c>
      <c r="CQ129" s="44" t="s">
        <v>154</v>
      </c>
      <c r="CS129" s="44">
        <v>406</v>
      </c>
      <c r="CW129" s="44" t="s">
        <v>154</v>
      </c>
    </row>
    <row r="130" spans="1:101" s="44" customFormat="1" ht="12" x14ac:dyDescent="0.2">
      <c r="A130" s="44">
        <v>128</v>
      </c>
      <c r="B130" s="44">
        <v>73</v>
      </c>
      <c r="C130" s="44" t="s">
        <v>151</v>
      </c>
      <c r="D130" s="44" t="s">
        <v>147</v>
      </c>
      <c r="F130" s="44" t="s">
        <v>149</v>
      </c>
      <c r="G130" s="44" t="s">
        <v>150</v>
      </c>
      <c r="H130" s="44" t="s">
        <v>153</v>
      </c>
      <c r="I130" s="44" t="s">
        <v>63</v>
      </c>
      <c r="K130" s="45"/>
      <c r="L130" s="45"/>
      <c r="CM130" s="44">
        <v>555</v>
      </c>
      <c r="CQ130" s="44" t="s">
        <v>155</v>
      </c>
      <c r="CS130" s="44">
        <v>657</v>
      </c>
      <c r="CW130" s="44" t="s">
        <v>155</v>
      </c>
    </row>
    <row r="131" spans="1:101" s="44" customFormat="1" ht="12" x14ac:dyDescent="0.2">
      <c r="A131" s="44">
        <v>129</v>
      </c>
      <c r="B131" s="44">
        <v>73</v>
      </c>
      <c r="C131" s="44" t="s">
        <v>151</v>
      </c>
      <c r="D131" s="44" t="s">
        <v>147</v>
      </c>
      <c r="F131" s="44" t="s">
        <v>149</v>
      </c>
      <c r="G131" s="44" t="s">
        <v>150</v>
      </c>
      <c r="H131" s="44" t="s">
        <v>153</v>
      </c>
      <c r="I131" s="44" t="s">
        <v>63</v>
      </c>
      <c r="K131" s="45"/>
      <c r="L131" s="45"/>
      <c r="CM131" s="44">
        <v>885</v>
      </c>
      <c r="CQ131" s="44" t="s">
        <v>154</v>
      </c>
      <c r="CS131" s="44">
        <v>373</v>
      </c>
      <c r="CW131" s="44" t="s">
        <v>154</v>
      </c>
    </row>
    <row r="132" spans="1:101" s="44" customFormat="1" ht="12" x14ac:dyDescent="0.2">
      <c r="A132" s="44">
        <v>130</v>
      </c>
      <c r="B132" s="44">
        <v>73</v>
      </c>
      <c r="C132" s="44" t="s">
        <v>151</v>
      </c>
      <c r="D132" s="44" t="s">
        <v>147</v>
      </c>
      <c r="F132" s="44" t="s">
        <v>149</v>
      </c>
      <c r="G132" s="44" t="s">
        <v>150</v>
      </c>
      <c r="H132" s="44" t="s">
        <v>153</v>
      </c>
      <c r="I132" s="44" t="s">
        <v>63</v>
      </c>
      <c r="K132" s="45"/>
      <c r="L132" s="45"/>
      <c r="CM132" s="44">
        <v>974</v>
      </c>
      <c r="CQ132" s="44" t="s">
        <v>155</v>
      </c>
      <c r="CS132" s="44">
        <v>717</v>
      </c>
      <c r="CW132" s="44" t="s">
        <v>155</v>
      </c>
    </row>
    <row r="133" spans="1:101" s="44" customFormat="1" ht="12" x14ac:dyDescent="0.2">
      <c r="A133" s="44">
        <v>131</v>
      </c>
      <c r="B133" s="44">
        <v>73</v>
      </c>
      <c r="C133" s="44" t="s">
        <v>151</v>
      </c>
      <c r="D133" s="44" t="s">
        <v>147</v>
      </c>
      <c r="F133" s="44" t="s">
        <v>149</v>
      </c>
      <c r="G133" s="44" t="s">
        <v>150</v>
      </c>
      <c r="H133" s="44" t="s">
        <v>153</v>
      </c>
      <c r="I133" s="44" t="s">
        <v>63</v>
      </c>
      <c r="K133" s="45"/>
      <c r="L133" s="45"/>
      <c r="CM133" s="44">
        <v>1208</v>
      </c>
      <c r="CQ133" s="44" t="s">
        <v>154</v>
      </c>
      <c r="CS133" s="44">
        <v>373</v>
      </c>
      <c r="CW133" s="44" t="s">
        <v>154</v>
      </c>
    </row>
    <row r="134" spans="1:101" s="44" customFormat="1" ht="12" x14ac:dyDescent="0.2">
      <c r="A134" s="44">
        <v>132</v>
      </c>
      <c r="B134" s="44">
        <v>73</v>
      </c>
      <c r="C134" s="44" t="s">
        <v>151</v>
      </c>
      <c r="D134" s="44" t="s">
        <v>147</v>
      </c>
      <c r="F134" s="44" t="s">
        <v>149</v>
      </c>
      <c r="G134" s="44" t="s">
        <v>150</v>
      </c>
      <c r="H134" s="44" t="s">
        <v>153</v>
      </c>
      <c r="I134" s="44" t="s">
        <v>63</v>
      </c>
      <c r="K134" s="45"/>
      <c r="L134" s="45"/>
      <c r="CM134" s="44">
        <v>1323</v>
      </c>
      <c r="CQ134" s="44" t="s">
        <v>155</v>
      </c>
      <c r="CS134" s="44">
        <v>390</v>
      </c>
      <c r="CW134" s="44" t="s">
        <v>155</v>
      </c>
    </row>
    <row r="135" spans="1:101" s="44" customFormat="1" ht="12" x14ac:dyDescent="0.2">
      <c r="A135" s="44">
        <v>133</v>
      </c>
      <c r="B135" s="44">
        <v>73</v>
      </c>
      <c r="C135" s="44" t="s">
        <v>151</v>
      </c>
      <c r="D135" s="44" t="s">
        <v>147</v>
      </c>
      <c r="F135" s="44" t="s">
        <v>149</v>
      </c>
      <c r="G135" s="44" t="s">
        <v>150</v>
      </c>
      <c r="H135" s="44" t="s">
        <v>153</v>
      </c>
      <c r="I135" s="44" t="s">
        <v>63</v>
      </c>
      <c r="K135" s="45"/>
      <c r="L135" s="45"/>
      <c r="CM135" s="44">
        <v>506</v>
      </c>
      <c r="CQ135" s="44" t="s">
        <v>154</v>
      </c>
      <c r="CS135" s="44">
        <v>285</v>
      </c>
      <c r="CW135" s="44" t="s">
        <v>154</v>
      </c>
    </row>
    <row r="136" spans="1:101" s="44" customFormat="1" ht="12" x14ac:dyDescent="0.2">
      <c r="A136" s="44">
        <v>134</v>
      </c>
      <c r="B136" s="44">
        <v>73</v>
      </c>
      <c r="C136" s="44" t="s">
        <v>151</v>
      </c>
      <c r="D136" s="44" t="s">
        <v>147</v>
      </c>
      <c r="F136" s="44" t="s">
        <v>149</v>
      </c>
      <c r="G136" s="44" t="s">
        <v>150</v>
      </c>
      <c r="H136" s="44" t="s">
        <v>153</v>
      </c>
      <c r="I136" s="44" t="s">
        <v>63</v>
      </c>
      <c r="K136" s="45"/>
      <c r="L136" s="45"/>
      <c r="CM136" s="44">
        <v>623</v>
      </c>
      <c r="CQ136" s="44" t="s">
        <v>155</v>
      </c>
      <c r="CS136" s="44">
        <v>513</v>
      </c>
      <c r="CW136" s="44" t="s">
        <v>155</v>
      </c>
    </row>
    <row r="137" spans="1:101" s="44" customFormat="1" ht="12" x14ac:dyDescent="0.2">
      <c r="A137" s="44">
        <v>135</v>
      </c>
      <c r="B137" s="44">
        <v>73</v>
      </c>
      <c r="C137" s="44" t="s">
        <v>151</v>
      </c>
      <c r="D137" s="44" t="s">
        <v>147</v>
      </c>
      <c r="F137" s="44" t="s">
        <v>149</v>
      </c>
      <c r="G137" s="44" t="s">
        <v>150</v>
      </c>
      <c r="H137" s="44" t="s">
        <v>153</v>
      </c>
      <c r="I137" s="44" t="s">
        <v>63</v>
      </c>
      <c r="K137" s="45"/>
      <c r="L137" s="45"/>
      <c r="CM137" s="44">
        <v>206</v>
      </c>
      <c r="CQ137" s="44" t="s">
        <v>154</v>
      </c>
      <c r="CS137" s="44">
        <v>346</v>
      </c>
      <c r="CW137" s="44" t="s">
        <v>154</v>
      </c>
    </row>
    <row r="138" spans="1:101" s="44" customFormat="1" ht="12" x14ac:dyDescent="0.2">
      <c r="A138" s="44">
        <v>136</v>
      </c>
      <c r="B138" s="44">
        <v>73</v>
      </c>
      <c r="C138" s="44" t="s">
        <v>151</v>
      </c>
      <c r="D138" s="44" t="s">
        <v>147</v>
      </c>
      <c r="F138" s="44" t="s">
        <v>149</v>
      </c>
      <c r="G138" s="44" t="s">
        <v>150</v>
      </c>
      <c r="H138" s="44" t="s">
        <v>153</v>
      </c>
      <c r="I138" s="44" t="s">
        <v>63</v>
      </c>
      <c r="K138" s="45"/>
      <c r="L138" s="45"/>
      <c r="CM138" s="44">
        <v>580</v>
      </c>
      <c r="CQ138" s="44" t="s">
        <v>155</v>
      </c>
      <c r="CS138" s="44">
        <v>154</v>
      </c>
      <c r="CW138" s="44" t="s">
        <v>155</v>
      </c>
    </row>
    <row r="139" spans="1:101" s="44" customFormat="1" ht="12" customHeight="1" x14ac:dyDescent="0.2">
      <c r="A139" s="44">
        <v>137</v>
      </c>
      <c r="B139" s="44">
        <v>79</v>
      </c>
      <c r="C139" s="44" t="s">
        <v>303</v>
      </c>
      <c r="D139" s="47" t="s">
        <v>289</v>
      </c>
      <c r="F139" s="44" t="s">
        <v>241</v>
      </c>
      <c r="G139" s="44" t="s">
        <v>185</v>
      </c>
      <c r="H139" s="44" t="s">
        <v>153</v>
      </c>
      <c r="I139" s="44" t="s">
        <v>40</v>
      </c>
      <c r="K139" s="45"/>
      <c r="L139" s="45">
        <v>1</v>
      </c>
      <c r="N139" s="48" t="s">
        <v>436</v>
      </c>
      <c r="P139" s="44" t="s">
        <v>82</v>
      </c>
      <c r="BC139" s="44">
        <v>180</v>
      </c>
      <c r="BG139" s="49"/>
      <c r="BH139" s="44" t="s">
        <v>453</v>
      </c>
    </row>
    <row r="140" spans="1:101" s="44" customFormat="1" ht="12" customHeight="1" x14ac:dyDescent="0.2">
      <c r="A140" s="44">
        <v>138</v>
      </c>
      <c r="B140" s="44">
        <v>79</v>
      </c>
      <c r="C140" s="44" t="s">
        <v>303</v>
      </c>
      <c r="D140" s="47" t="s">
        <v>289</v>
      </c>
      <c r="F140" s="44" t="s">
        <v>241</v>
      </c>
      <c r="G140" s="44" t="s">
        <v>185</v>
      </c>
      <c r="H140" s="44" t="s">
        <v>153</v>
      </c>
      <c r="I140" s="44" t="s">
        <v>40</v>
      </c>
      <c r="K140" s="45"/>
      <c r="L140" s="45">
        <v>1</v>
      </c>
      <c r="N140" s="44" t="s">
        <v>437</v>
      </c>
      <c r="P140" s="44" t="s">
        <v>82</v>
      </c>
      <c r="BC140" s="44">
        <v>90</v>
      </c>
      <c r="BG140" s="50"/>
      <c r="BH140" s="44" t="s">
        <v>453</v>
      </c>
    </row>
    <row r="141" spans="1:101" s="44" customFormat="1" ht="12" customHeight="1" x14ac:dyDescent="0.2">
      <c r="A141" s="44">
        <v>139</v>
      </c>
      <c r="B141" s="44">
        <v>79</v>
      </c>
      <c r="C141" s="44" t="s">
        <v>303</v>
      </c>
      <c r="D141" s="47" t="s">
        <v>289</v>
      </c>
      <c r="F141" s="44" t="s">
        <v>241</v>
      </c>
      <c r="G141" s="44" t="s">
        <v>185</v>
      </c>
      <c r="H141" s="44" t="s">
        <v>153</v>
      </c>
      <c r="I141" s="44" t="s">
        <v>40</v>
      </c>
      <c r="K141" s="45"/>
      <c r="L141" s="45">
        <v>1</v>
      </c>
      <c r="N141" s="48" t="s">
        <v>436</v>
      </c>
      <c r="P141" s="44" t="s">
        <v>82</v>
      </c>
      <c r="BC141" s="44">
        <v>240</v>
      </c>
      <c r="BG141" s="49"/>
      <c r="BH141" s="44" t="s">
        <v>453</v>
      </c>
    </row>
    <row r="142" spans="1:101" s="44" customFormat="1" ht="12" customHeight="1" x14ac:dyDescent="0.2">
      <c r="A142" s="44">
        <v>140</v>
      </c>
      <c r="B142" s="44">
        <v>79</v>
      </c>
      <c r="C142" s="44" t="s">
        <v>303</v>
      </c>
      <c r="D142" s="47" t="s">
        <v>289</v>
      </c>
      <c r="F142" s="44" t="s">
        <v>241</v>
      </c>
      <c r="G142" s="44" t="s">
        <v>185</v>
      </c>
      <c r="H142" s="44" t="s">
        <v>153</v>
      </c>
      <c r="I142" s="44" t="s">
        <v>40</v>
      </c>
      <c r="K142" s="45"/>
      <c r="L142" s="45">
        <v>1</v>
      </c>
      <c r="N142" s="44" t="s">
        <v>437</v>
      </c>
      <c r="P142" s="44" t="s">
        <v>82</v>
      </c>
      <c r="BC142" s="44">
        <v>100</v>
      </c>
      <c r="BG142" s="50"/>
      <c r="BH142" s="44" t="s">
        <v>453</v>
      </c>
    </row>
    <row r="143" spans="1:101" s="44" customFormat="1" ht="12" customHeight="1" x14ac:dyDescent="0.2">
      <c r="A143" s="44">
        <v>141</v>
      </c>
      <c r="B143" s="44">
        <v>79</v>
      </c>
      <c r="C143" s="44" t="s">
        <v>303</v>
      </c>
      <c r="D143" s="47" t="s">
        <v>289</v>
      </c>
      <c r="F143" s="44" t="s">
        <v>241</v>
      </c>
      <c r="G143" s="44" t="s">
        <v>185</v>
      </c>
      <c r="H143" s="44" t="s">
        <v>153</v>
      </c>
      <c r="I143" s="44" t="s">
        <v>40</v>
      </c>
      <c r="K143" s="45"/>
      <c r="L143" s="45">
        <v>1</v>
      </c>
      <c r="N143" s="44" t="s">
        <v>437</v>
      </c>
      <c r="P143" s="44" t="s">
        <v>82</v>
      </c>
      <c r="BC143" s="44">
        <v>180</v>
      </c>
      <c r="BG143" s="50"/>
      <c r="BH143" s="44" t="s">
        <v>453</v>
      </c>
    </row>
    <row r="144" spans="1:101" s="44" customFormat="1" ht="12" customHeight="1" x14ac:dyDescent="0.2">
      <c r="A144" s="44">
        <v>142</v>
      </c>
      <c r="B144" s="44">
        <v>79</v>
      </c>
      <c r="C144" s="44" t="s">
        <v>303</v>
      </c>
      <c r="D144" s="47" t="s">
        <v>289</v>
      </c>
      <c r="F144" s="44" t="s">
        <v>241</v>
      </c>
      <c r="G144" s="44" t="s">
        <v>185</v>
      </c>
      <c r="H144" s="44" t="s">
        <v>153</v>
      </c>
      <c r="I144" s="44" t="s">
        <v>40</v>
      </c>
      <c r="K144" s="45"/>
      <c r="L144" s="45">
        <v>1</v>
      </c>
      <c r="N144" s="44" t="s">
        <v>437</v>
      </c>
      <c r="P144" s="44" t="s">
        <v>82</v>
      </c>
      <c r="BC144" s="44">
        <v>80</v>
      </c>
      <c r="BG144" s="50"/>
      <c r="BH144" s="44" t="s">
        <v>453</v>
      </c>
    </row>
    <row r="145" spans="1:60" s="44" customFormat="1" ht="12" customHeight="1" x14ac:dyDescent="0.2">
      <c r="A145" s="44">
        <v>143</v>
      </c>
      <c r="B145" s="44">
        <v>79</v>
      </c>
      <c r="C145" s="44" t="s">
        <v>303</v>
      </c>
      <c r="D145" s="47" t="s">
        <v>289</v>
      </c>
      <c r="F145" s="44" t="s">
        <v>241</v>
      </c>
      <c r="G145" s="44" t="s">
        <v>185</v>
      </c>
      <c r="H145" s="44" t="s">
        <v>153</v>
      </c>
      <c r="I145" s="44" t="s">
        <v>40</v>
      </c>
      <c r="K145" s="45"/>
      <c r="L145" s="45">
        <v>1</v>
      </c>
      <c r="N145" s="48" t="s">
        <v>436</v>
      </c>
      <c r="P145" s="44" t="s">
        <v>82</v>
      </c>
      <c r="BC145" s="44">
        <v>190</v>
      </c>
      <c r="BG145" s="49"/>
      <c r="BH145" s="44" t="s">
        <v>453</v>
      </c>
    </row>
    <row r="146" spans="1:60" s="44" customFormat="1" ht="12" x14ac:dyDescent="0.2">
      <c r="A146" s="44">
        <v>144</v>
      </c>
      <c r="B146" s="44">
        <v>79</v>
      </c>
      <c r="C146" s="44" t="s">
        <v>303</v>
      </c>
      <c r="D146" s="47" t="s">
        <v>289</v>
      </c>
      <c r="F146" s="44" t="s">
        <v>241</v>
      </c>
      <c r="G146" s="44" t="s">
        <v>185</v>
      </c>
      <c r="H146" s="44" t="s">
        <v>153</v>
      </c>
      <c r="I146" s="44" t="s">
        <v>40</v>
      </c>
      <c r="K146" s="45"/>
      <c r="L146" s="45">
        <v>1</v>
      </c>
      <c r="N146" s="44" t="s">
        <v>431</v>
      </c>
      <c r="P146" s="44" t="s">
        <v>82</v>
      </c>
      <c r="BC146" s="44">
        <v>110</v>
      </c>
      <c r="BG146" s="50"/>
      <c r="BH146" s="44" t="s">
        <v>453</v>
      </c>
    </row>
    <row r="147" spans="1:60" s="44" customFormat="1" ht="12" x14ac:dyDescent="0.2">
      <c r="A147" s="44">
        <v>145</v>
      </c>
      <c r="B147" s="44">
        <v>79</v>
      </c>
      <c r="C147" s="44" t="s">
        <v>303</v>
      </c>
      <c r="D147" s="47" t="s">
        <v>289</v>
      </c>
      <c r="F147" s="44" t="s">
        <v>241</v>
      </c>
      <c r="G147" s="44" t="s">
        <v>185</v>
      </c>
      <c r="H147" s="44" t="s">
        <v>153</v>
      </c>
      <c r="I147" s="44" t="s">
        <v>40</v>
      </c>
      <c r="K147" s="45"/>
      <c r="L147" s="45">
        <v>1</v>
      </c>
      <c r="N147" s="44" t="s">
        <v>435</v>
      </c>
      <c r="P147" s="44" t="s">
        <v>82</v>
      </c>
      <c r="BC147" s="44">
        <v>200</v>
      </c>
      <c r="BG147" s="50"/>
      <c r="BH147" s="44" t="s">
        <v>453</v>
      </c>
    </row>
    <row r="148" spans="1:60" s="44" customFormat="1" ht="12" x14ac:dyDescent="0.2">
      <c r="A148" s="44">
        <v>146</v>
      </c>
      <c r="B148" s="44">
        <v>79</v>
      </c>
      <c r="C148" s="44" t="s">
        <v>303</v>
      </c>
      <c r="D148" s="47" t="s">
        <v>289</v>
      </c>
      <c r="F148" s="44" t="s">
        <v>241</v>
      </c>
      <c r="G148" s="44" t="s">
        <v>185</v>
      </c>
      <c r="H148" s="44" t="s">
        <v>153</v>
      </c>
      <c r="I148" s="44" t="s">
        <v>40</v>
      </c>
      <c r="K148" s="45"/>
      <c r="L148" s="45">
        <v>1</v>
      </c>
      <c r="N148" s="44" t="s">
        <v>437</v>
      </c>
      <c r="P148" s="44" t="s">
        <v>82</v>
      </c>
      <c r="BC148" s="44">
        <v>60</v>
      </c>
      <c r="BG148" s="50"/>
      <c r="BH148" s="44" t="s">
        <v>453</v>
      </c>
    </row>
    <row r="149" spans="1:60" s="44" customFormat="1" ht="12" x14ac:dyDescent="0.2">
      <c r="A149" s="44">
        <v>147</v>
      </c>
      <c r="B149" s="44">
        <v>79</v>
      </c>
      <c r="C149" s="44" t="s">
        <v>303</v>
      </c>
      <c r="D149" s="47" t="s">
        <v>289</v>
      </c>
      <c r="F149" s="44" t="s">
        <v>241</v>
      </c>
      <c r="G149" s="44" t="s">
        <v>185</v>
      </c>
      <c r="H149" s="44" t="s">
        <v>153</v>
      </c>
      <c r="I149" s="44" t="s">
        <v>40</v>
      </c>
      <c r="K149" s="45"/>
      <c r="L149" s="45">
        <v>1</v>
      </c>
      <c r="N149" s="44" t="s">
        <v>437</v>
      </c>
      <c r="P149" s="44" t="s">
        <v>82</v>
      </c>
      <c r="BC149" s="44">
        <v>90</v>
      </c>
      <c r="BG149" s="50"/>
      <c r="BH149" s="44" t="s">
        <v>453</v>
      </c>
    </row>
    <row r="150" spans="1:60" s="44" customFormat="1" ht="12" x14ac:dyDescent="0.2">
      <c r="A150" s="44">
        <v>148</v>
      </c>
      <c r="B150" s="44">
        <v>79</v>
      </c>
      <c r="C150" s="44" t="s">
        <v>303</v>
      </c>
      <c r="D150" s="47" t="s">
        <v>289</v>
      </c>
      <c r="F150" s="44" t="s">
        <v>241</v>
      </c>
      <c r="G150" s="44" t="s">
        <v>185</v>
      </c>
      <c r="H150" s="44" t="s">
        <v>153</v>
      </c>
      <c r="I150" s="44" t="s">
        <v>40</v>
      </c>
      <c r="K150" s="45"/>
      <c r="L150" s="45">
        <v>1</v>
      </c>
      <c r="N150" s="44" t="s">
        <v>433</v>
      </c>
      <c r="P150" s="44" t="s">
        <v>82</v>
      </c>
      <c r="BC150" s="44">
        <v>160</v>
      </c>
      <c r="BG150" s="50"/>
      <c r="BH150" s="44" t="s">
        <v>453</v>
      </c>
    </row>
    <row r="151" spans="1:60" s="44" customFormat="1" ht="12" customHeight="1" x14ac:dyDescent="0.2">
      <c r="A151" s="44">
        <v>149</v>
      </c>
      <c r="B151" s="44">
        <v>79</v>
      </c>
      <c r="C151" s="44" t="s">
        <v>303</v>
      </c>
      <c r="D151" s="47" t="s">
        <v>288</v>
      </c>
      <c r="F151" s="44" t="s">
        <v>241</v>
      </c>
      <c r="G151" s="44" t="s">
        <v>185</v>
      </c>
      <c r="H151" s="44" t="s">
        <v>153</v>
      </c>
      <c r="I151" s="44" t="s">
        <v>40</v>
      </c>
      <c r="K151" s="45"/>
      <c r="L151" s="51">
        <v>1</v>
      </c>
      <c r="N151" s="48" t="s">
        <v>436</v>
      </c>
      <c r="P151" s="44" t="s">
        <v>82</v>
      </c>
      <c r="BC151" s="44">
        <v>590</v>
      </c>
      <c r="BG151" s="49"/>
      <c r="BH151" s="44" t="s">
        <v>453</v>
      </c>
    </row>
    <row r="152" spans="1:60" s="44" customFormat="1" ht="12" x14ac:dyDescent="0.2">
      <c r="A152" s="44">
        <v>150</v>
      </c>
      <c r="B152" s="44">
        <v>79</v>
      </c>
      <c r="C152" s="44" t="s">
        <v>303</v>
      </c>
      <c r="D152" s="47" t="s">
        <v>288</v>
      </c>
      <c r="F152" s="44" t="s">
        <v>241</v>
      </c>
      <c r="G152" s="44" t="s">
        <v>184</v>
      </c>
      <c r="H152" s="44" t="s">
        <v>153</v>
      </c>
      <c r="I152" s="44" t="s">
        <v>40</v>
      </c>
      <c r="K152" s="45"/>
      <c r="L152" s="51"/>
      <c r="N152" s="44" t="s">
        <v>434</v>
      </c>
      <c r="P152" s="44" t="s">
        <v>82</v>
      </c>
      <c r="BC152" s="44">
        <v>590</v>
      </c>
      <c r="BG152" s="50"/>
      <c r="BH152" s="44" t="s">
        <v>453</v>
      </c>
    </row>
    <row r="153" spans="1:60" s="44" customFormat="1" ht="12" x14ac:dyDescent="0.2">
      <c r="A153" s="44">
        <v>151</v>
      </c>
      <c r="B153" s="44">
        <v>79</v>
      </c>
      <c r="C153" s="44" t="s">
        <v>303</v>
      </c>
      <c r="D153" s="47" t="s">
        <v>288</v>
      </c>
      <c r="F153" s="44" t="s">
        <v>241</v>
      </c>
      <c r="G153" s="44" t="s">
        <v>184</v>
      </c>
      <c r="H153" s="44" t="s">
        <v>153</v>
      </c>
      <c r="I153" s="44" t="s">
        <v>40</v>
      </c>
      <c r="K153" s="45"/>
      <c r="L153" s="51"/>
      <c r="N153" s="44" t="s">
        <v>434</v>
      </c>
      <c r="P153" s="44" t="s">
        <v>357</v>
      </c>
      <c r="BC153" s="44">
        <v>170</v>
      </c>
      <c r="BG153" s="50"/>
      <c r="BH153" s="44" t="s">
        <v>453</v>
      </c>
    </row>
    <row r="154" spans="1:60" s="44" customFormat="1" ht="12" x14ac:dyDescent="0.2">
      <c r="A154" s="44">
        <v>152</v>
      </c>
      <c r="B154" s="44">
        <v>79</v>
      </c>
      <c r="C154" s="44" t="s">
        <v>303</v>
      </c>
      <c r="D154" s="47" t="s">
        <v>288</v>
      </c>
      <c r="F154" s="44" t="s">
        <v>241</v>
      </c>
      <c r="G154" s="44" t="s">
        <v>184</v>
      </c>
      <c r="H154" s="44" t="s">
        <v>153</v>
      </c>
      <c r="I154" s="44" t="s">
        <v>40</v>
      </c>
      <c r="K154" s="45"/>
      <c r="L154" s="51"/>
      <c r="N154" s="44" t="s">
        <v>434</v>
      </c>
      <c r="P154" s="44" t="s">
        <v>97</v>
      </c>
      <c r="BC154" s="44">
        <v>560</v>
      </c>
      <c r="BG154" s="50"/>
      <c r="BH154" s="44" t="s">
        <v>453</v>
      </c>
    </row>
    <row r="155" spans="1:60" s="44" customFormat="1" ht="12" x14ac:dyDescent="0.2">
      <c r="A155" s="44">
        <v>153</v>
      </c>
      <c r="B155" s="44">
        <v>79</v>
      </c>
      <c r="C155" s="44" t="s">
        <v>302</v>
      </c>
      <c r="D155" s="47" t="s">
        <v>288</v>
      </c>
      <c r="F155" s="44" t="s">
        <v>241</v>
      </c>
      <c r="G155" s="44" t="s">
        <v>184</v>
      </c>
      <c r="H155" s="44" t="s">
        <v>153</v>
      </c>
      <c r="I155" s="44" t="s">
        <v>40</v>
      </c>
      <c r="K155" s="45"/>
      <c r="L155" s="51"/>
      <c r="N155" s="44" t="s">
        <v>434</v>
      </c>
      <c r="P155" s="44" t="s">
        <v>357</v>
      </c>
      <c r="BC155" s="44">
        <v>190</v>
      </c>
      <c r="BG155" s="50"/>
      <c r="BH155" s="44" t="s">
        <v>453</v>
      </c>
    </row>
    <row r="156" spans="1:60" s="44" customFormat="1" ht="12" x14ac:dyDescent="0.2">
      <c r="A156" s="44">
        <v>154</v>
      </c>
      <c r="B156" s="44">
        <v>79</v>
      </c>
      <c r="C156" s="44" t="s">
        <v>302</v>
      </c>
      <c r="D156" s="47" t="s">
        <v>288</v>
      </c>
      <c r="F156" s="44" t="s">
        <v>241</v>
      </c>
      <c r="G156" s="44" t="s">
        <v>184</v>
      </c>
      <c r="H156" s="44" t="s">
        <v>153</v>
      </c>
      <c r="I156" s="44" t="s">
        <v>40</v>
      </c>
      <c r="K156" s="45"/>
      <c r="L156" s="51"/>
      <c r="N156" s="44" t="s">
        <v>434</v>
      </c>
      <c r="P156" s="44" t="s">
        <v>97</v>
      </c>
      <c r="BC156" s="44">
        <v>580</v>
      </c>
      <c r="BG156" s="50"/>
      <c r="BH156" s="44" t="s">
        <v>453</v>
      </c>
    </row>
    <row r="157" spans="1:60" s="44" customFormat="1" ht="12" x14ac:dyDescent="0.2">
      <c r="A157" s="44">
        <v>155</v>
      </c>
      <c r="B157" s="44">
        <v>79</v>
      </c>
      <c r="C157" s="44" t="s">
        <v>302</v>
      </c>
      <c r="D157" s="47" t="s">
        <v>288</v>
      </c>
      <c r="F157" s="44" t="s">
        <v>241</v>
      </c>
      <c r="G157" s="44" t="s">
        <v>272</v>
      </c>
      <c r="H157" s="44" t="s">
        <v>153</v>
      </c>
      <c r="I157" s="44" t="s">
        <v>40</v>
      </c>
      <c r="K157" s="45"/>
      <c r="L157" s="51"/>
      <c r="N157" s="44" t="s">
        <v>434</v>
      </c>
      <c r="P157" s="44" t="s">
        <v>358</v>
      </c>
      <c r="BC157" s="44">
        <v>590</v>
      </c>
      <c r="BG157" s="50"/>
      <c r="BH157" s="44" t="s">
        <v>453</v>
      </c>
    </row>
    <row r="158" spans="1:60" s="44" customFormat="1" ht="12" x14ac:dyDescent="0.2">
      <c r="A158" s="44">
        <v>156</v>
      </c>
      <c r="B158" s="44">
        <v>79</v>
      </c>
      <c r="C158" s="44" t="s">
        <v>302</v>
      </c>
      <c r="D158" s="47" t="s">
        <v>288</v>
      </c>
      <c r="F158" s="44" t="s">
        <v>241</v>
      </c>
      <c r="G158" s="44" t="s">
        <v>273</v>
      </c>
      <c r="H158" s="44" t="s">
        <v>153</v>
      </c>
      <c r="I158" s="44" t="s">
        <v>40</v>
      </c>
      <c r="K158" s="45"/>
      <c r="L158" s="51"/>
      <c r="N158" s="44" t="s">
        <v>434</v>
      </c>
      <c r="P158" s="44" t="s">
        <v>358</v>
      </c>
      <c r="BC158" s="44">
        <v>450</v>
      </c>
      <c r="BE158" s="50"/>
      <c r="BG158" s="50"/>
      <c r="BH158" s="44" t="s">
        <v>453</v>
      </c>
    </row>
    <row r="159" spans="1:60" s="44" customFormat="1" ht="12" x14ac:dyDescent="0.2">
      <c r="A159" s="44">
        <v>157</v>
      </c>
      <c r="B159" s="44">
        <v>79</v>
      </c>
      <c r="C159" s="44" t="s">
        <v>302</v>
      </c>
      <c r="D159" s="47" t="s">
        <v>288</v>
      </c>
      <c r="F159" s="44" t="s">
        <v>241</v>
      </c>
      <c r="G159" s="44" t="s">
        <v>274</v>
      </c>
      <c r="H159" s="44" t="s">
        <v>153</v>
      </c>
      <c r="I159" s="44" t="s">
        <v>40</v>
      </c>
      <c r="K159" s="45"/>
      <c r="L159" s="51"/>
      <c r="N159" s="44" t="s">
        <v>434</v>
      </c>
      <c r="P159" s="44" t="s">
        <v>358</v>
      </c>
      <c r="BC159" s="44">
        <v>230</v>
      </c>
      <c r="BE159" s="50"/>
      <c r="BG159" s="50"/>
      <c r="BH159" s="44" t="s">
        <v>453</v>
      </c>
    </row>
    <row r="160" spans="1:60" s="44" customFormat="1" ht="12" x14ac:dyDescent="0.2">
      <c r="A160" s="44">
        <v>158</v>
      </c>
      <c r="B160" s="44">
        <v>79</v>
      </c>
      <c r="C160" s="44" t="s">
        <v>302</v>
      </c>
      <c r="D160" s="47" t="s">
        <v>288</v>
      </c>
      <c r="F160" s="44" t="s">
        <v>241</v>
      </c>
      <c r="G160" s="44" t="s">
        <v>275</v>
      </c>
      <c r="H160" s="44" t="s">
        <v>153</v>
      </c>
      <c r="I160" s="44" t="s">
        <v>40</v>
      </c>
      <c r="K160" s="45"/>
      <c r="L160" s="51"/>
      <c r="N160" s="44" t="s">
        <v>434</v>
      </c>
      <c r="P160" s="44" t="s">
        <v>358</v>
      </c>
      <c r="BC160" s="44">
        <v>180</v>
      </c>
      <c r="BE160" s="50"/>
      <c r="BG160" s="50"/>
      <c r="BH160" s="44" t="s">
        <v>453</v>
      </c>
    </row>
    <row r="161" spans="1:83" s="44" customFormat="1" ht="12" x14ac:dyDescent="0.2">
      <c r="A161" s="44">
        <v>159</v>
      </c>
      <c r="B161" s="44">
        <v>79</v>
      </c>
      <c r="C161" s="44" t="s">
        <v>302</v>
      </c>
      <c r="D161" s="47" t="s">
        <v>288</v>
      </c>
      <c r="F161" s="44" t="s">
        <v>241</v>
      </c>
      <c r="G161" s="44" t="s">
        <v>276</v>
      </c>
      <c r="H161" s="44" t="s">
        <v>153</v>
      </c>
      <c r="I161" s="44" t="s">
        <v>40</v>
      </c>
      <c r="K161" s="45"/>
      <c r="L161" s="51"/>
      <c r="N161" s="44" t="s">
        <v>434</v>
      </c>
      <c r="P161" s="44" t="s">
        <v>358</v>
      </c>
      <c r="BC161" s="44">
        <v>190</v>
      </c>
      <c r="BG161" s="50"/>
      <c r="BH161" s="44" t="s">
        <v>453</v>
      </c>
    </row>
    <row r="162" spans="1:83" s="44" customFormat="1" ht="12" customHeight="1" x14ac:dyDescent="0.2">
      <c r="A162" s="44">
        <v>160</v>
      </c>
      <c r="B162" s="44">
        <v>80</v>
      </c>
      <c r="C162" s="44" t="s">
        <v>305</v>
      </c>
      <c r="D162" s="50" t="s">
        <v>291</v>
      </c>
      <c r="F162" s="44" t="s">
        <v>241</v>
      </c>
      <c r="G162" s="44" t="s">
        <v>349</v>
      </c>
      <c r="H162" s="44" t="s">
        <v>153</v>
      </c>
      <c r="I162" s="44" t="s">
        <v>40</v>
      </c>
      <c r="K162" s="45"/>
      <c r="L162" s="51">
        <v>1</v>
      </c>
      <c r="N162" s="48" t="s">
        <v>437</v>
      </c>
      <c r="O162" s="44" t="s">
        <v>454</v>
      </c>
      <c r="P162" s="44" t="s">
        <v>356</v>
      </c>
      <c r="BI162" s="44">
        <v>4.4999999999999998E-2</v>
      </c>
      <c r="BM162" s="44" t="s">
        <v>186</v>
      </c>
      <c r="BO162" s="44">
        <v>5.2999999999999999E-2</v>
      </c>
      <c r="BS162" s="44" t="s">
        <v>186</v>
      </c>
      <c r="BU162" s="44">
        <v>0.39</v>
      </c>
      <c r="BY162" s="44" t="s">
        <v>186</v>
      </c>
      <c r="CA162" s="44">
        <v>0.27</v>
      </c>
      <c r="CE162" s="44" t="s">
        <v>186</v>
      </c>
    </row>
    <row r="163" spans="1:83" s="44" customFormat="1" ht="12" customHeight="1" x14ac:dyDescent="0.2">
      <c r="A163" s="44">
        <v>161</v>
      </c>
      <c r="B163" s="44">
        <v>80</v>
      </c>
      <c r="C163" s="44" t="s">
        <v>305</v>
      </c>
      <c r="D163" s="50" t="s">
        <v>291</v>
      </c>
      <c r="F163" s="44" t="s">
        <v>241</v>
      </c>
      <c r="G163" s="44" t="s">
        <v>350</v>
      </c>
      <c r="H163" s="44" t="s">
        <v>153</v>
      </c>
      <c r="I163" s="44" t="s">
        <v>40</v>
      </c>
      <c r="K163" s="45"/>
      <c r="L163" s="51"/>
      <c r="N163" s="48" t="s">
        <v>437</v>
      </c>
      <c r="O163" s="44" t="s">
        <v>454</v>
      </c>
      <c r="P163" s="44" t="s">
        <v>356</v>
      </c>
      <c r="BI163" s="44">
        <v>4.4999999999999998E-2</v>
      </c>
      <c r="BM163" s="44" t="s">
        <v>186</v>
      </c>
      <c r="BO163" s="44">
        <v>5.2999999999999999E-2</v>
      </c>
      <c r="BS163" s="44" t="s">
        <v>186</v>
      </c>
      <c r="BU163" s="44">
        <v>0.32500000000000001</v>
      </c>
      <c r="BY163" s="44" t="s">
        <v>186</v>
      </c>
      <c r="CA163" s="44">
        <v>0.16200000000000001</v>
      </c>
      <c r="CE163" s="44" t="s">
        <v>186</v>
      </c>
    </row>
    <row r="164" spans="1:83" s="44" customFormat="1" ht="12" customHeight="1" x14ac:dyDescent="0.2">
      <c r="A164" s="44">
        <v>162</v>
      </c>
      <c r="B164" s="44">
        <v>80</v>
      </c>
      <c r="C164" s="44" t="s">
        <v>305</v>
      </c>
      <c r="D164" s="50" t="s">
        <v>291</v>
      </c>
      <c r="F164" s="44" t="s">
        <v>241</v>
      </c>
      <c r="G164" s="44" t="s">
        <v>348</v>
      </c>
      <c r="H164" s="44" t="s">
        <v>153</v>
      </c>
      <c r="I164" s="44" t="s">
        <v>40</v>
      </c>
      <c r="K164" s="45"/>
      <c r="L164" s="51">
        <v>1</v>
      </c>
      <c r="N164" s="48" t="s">
        <v>437</v>
      </c>
      <c r="O164" s="44" t="s">
        <v>454</v>
      </c>
      <c r="P164" s="44" t="s">
        <v>356</v>
      </c>
      <c r="BI164" s="44">
        <v>0.13500000000000001</v>
      </c>
      <c r="BM164" s="44" t="s">
        <v>186</v>
      </c>
      <c r="BO164" s="44">
        <v>0.26500000000000001</v>
      </c>
      <c r="BS164" s="44" t="s">
        <v>186</v>
      </c>
      <c r="BU164" s="44">
        <v>0.32500000000000001</v>
      </c>
      <c r="BY164" s="44" t="s">
        <v>186</v>
      </c>
      <c r="CA164" s="44">
        <v>0.16200000000000001</v>
      </c>
      <c r="CE164" s="44" t="s">
        <v>186</v>
      </c>
    </row>
    <row r="165" spans="1:83" s="44" customFormat="1" ht="12" customHeight="1" x14ac:dyDescent="0.2">
      <c r="A165" s="44">
        <v>163</v>
      </c>
      <c r="B165" s="44">
        <v>80</v>
      </c>
      <c r="C165" s="44" t="s">
        <v>305</v>
      </c>
      <c r="D165" s="50" t="s">
        <v>291</v>
      </c>
      <c r="F165" s="44" t="s">
        <v>241</v>
      </c>
      <c r="G165" s="44" t="s">
        <v>347</v>
      </c>
      <c r="H165" s="44" t="s">
        <v>153</v>
      </c>
      <c r="I165" s="44" t="s">
        <v>40</v>
      </c>
      <c r="K165" s="45"/>
      <c r="L165" s="51"/>
      <c r="N165" s="48" t="s">
        <v>437</v>
      </c>
      <c r="O165" s="44" t="s">
        <v>454</v>
      </c>
      <c r="P165" s="44" t="s">
        <v>356</v>
      </c>
      <c r="BI165" s="44">
        <v>0.09</v>
      </c>
      <c r="BM165" s="44" t="s">
        <v>186</v>
      </c>
      <c r="BO165" s="44">
        <v>0.21199999999999999</v>
      </c>
      <c r="BS165" s="44" t="s">
        <v>186</v>
      </c>
      <c r="BU165" s="44">
        <v>0.19500000000000001</v>
      </c>
      <c r="BY165" s="44" t="s">
        <v>186</v>
      </c>
      <c r="CA165" s="44">
        <v>0.108</v>
      </c>
      <c r="CE165" s="44" t="s">
        <v>186</v>
      </c>
    </row>
    <row r="166" spans="1:83" s="44" customFormat="1" ht="12" customHeight="1" x14ac:dyDescent="0.2">
      <c r="A166" s="44">
        <v>164</v>
      </c>
      <c r="B166" s="44">
        <v>80</v>
      </c>
      <c r="C166" s="44" t="s">
        <v>305</v>
      </c>
      <c r="D166" s="50" t="s">
        <v>291</v>
      </c>
      <c r="F166" s="44" t="s">
        <v>241</v>
      </c>
      <c r="G166" s="44" t="s">
        <v>348</v>
      </c>
      <c r="H166" s="44" t="s">
        <v>153</v>
      </c>
      <c r="I166" s="44" t="s">
        <v>40</v>
      </c>
      <c r="K166" s="45"/>
      <c r="L166" s="51">
        <v>1</v>
      </c>
      <c r="N166" s="48" t="s">
        <v>437</v>
      </c>
      <c r="O166" s="44" t="s">
        <v>454</v>
      </c>
      <c r="P166" s="44" t="s">
        <v>356</v>
      </c>
      <c r="BI166" s="44">
        <v>0.09</v>
      </c>
      <c r="BM166" s="44" t="s">
        <v>186</v>
      </c>
      <c r="BO166" s="44">
        <v>0.21199999999999999</v>
      </c>
      <c r="BS166" s="44" t="s">
        <v>186</v>
      </c>
      <c r="BU166" s="44">
        <v>0.45500000000000002</v>
      </c>
      <c r="BY166" s="44" t="s">
        <v>186</v>
      </c>
      <c r="CA166" s="44">
        <v>0.32400000000000001</v>
      </c>
      <c r="CE166" s="44" t="s">
        <v>186</v>
      </c>
    </row>
    <row r="167" spans="1:83" s="44" customFormat="1" ht="12" customHeight="1" x14ac:dyDescent="0.2">
      <c r="A167" s="44">
        <v>165</v>
      </c>
      <c r="B167" s="44">
        <v>80</v>
      </c>
      <c r="C167" s="44" t="s">
        <v>305</v>
      </c>
      <c r="D167" s="50" t="s">
        <v>291</v>
      </c>
      <c r="F167" s="44" t="s">
        <v>241</v>
      </c>
      <c r="G167" s="44" t="s">
        <v>347</v>
      </c>
      <c r="H167" s="44" t="s">
        <v>153</v>
      </c>
      <c r="I167" s="44" t="s">
        <v>40</v>
      </c>
      <c r="K167" s="45"/>
      <c r="L167" s="51"/>
      <c r="N167" s="48" t="s">
        <v>437</v>
      </c>
      <c r="O167" s="44" t="s">
        <v>454</v>
      </c>
      <c r="P167" s="44" t="s">
        <v>356</v>
      </c>
      <c r="BI167" s="44">
        <v>0.09</v>
      </c>
      <c r="BM167" s="44" t="s">
        <v>186</v>
      </c>
      <c r="BO167" s="44">
        <v>0.106</v>
      </c>
      <c r="BS167" s="44" t="s">
        <v>186</v>
      </c>
      <c r="BU167" s="44">
        <v>0.26</v>
      </c>
      <c r="BY167" s="44" t="s">
        <v>186</v>
      </c>
      <c r="CA167" s="44">
        <v>0.108</v>
      </c>
      <c r="CE167" s="44" t="s">
        <v>186</v>
      </c>
    </row>
    <row r="168" spans="1:83" s="44" customFormat="1" ht="12" customHeight="1" x14ac:dyDescent="0.2">
      <c r="A168" s="44">
        <v>166</v>
      </c>
      <c r="B168" s="44">
        <v>80</v>
      </c>
      <c r="C168" s="44" t="s">
        <v>305</v>
      </c>
      <c r="D168" s="50" t="s">
        <v>291</v>
      </c>
      <c r="F168" s="44" t="s">
        <v>241</v>
      </c>
      <c r="G168" s="44" t="s">
        <v>348</v>
      </c>
      <c r="H168" s="44" t="s">
        <v>153</v>
      </c>
      <c r="I168" s="44" t="s">
        <v>40</v>
      </c>
      <c r="K168" s="45"/>
      <c r="L168" s="51">
        <v>1</v>
      </c>
      <c r="N168" s="48" t="s">
        <v>437</v>
      </c>
      <c r="O168" s="44" t="s">
        <v>454</v>
      </c>
      <c r="P168" s="44" t="s">
        <v>356</v>
      </c>
      <c r="BI168" s="44">
        <v>0.13500000000000001</v>
      </c>
      <c r="BM168" s="44" t="s">
        <v>186</v>
      </c>
      <c r="BO168" s="44">
        <v>0.106</v>
      </c>
      <c r="BS168" s="44" t="s">
        <v>186</v>
      </c>
      <c r="BU168" s="44">
        <v>1.3</v>
      </c>
      <c r="BY168" s="44" t="s">
        <v>186</v>
      </c>
      <c r="CA168" s="44">
        <v>0.27</v>
      </c>
      <c r="CE168" s="44" t="s">
        <v>186</v>
      </c>
    </row>
    <row r="169" spans="1:83" s="44" customFormat="1" ht="12" customHeight="1" x14ac:dyDescent="0.2">
      <c r="A169" s="44">
        <v>167</v>
      </c>
      <c r="B169" s="44">
        <v>80</v>
      </c>
      <c r="C169" s="44" t="s">
        <v>305</v>
      </c>
      <c r="D169" s="50" t="s">
        <v>291</v>
      </c>
      <c r="F169" s="44" t="s">
        <v>241</v>
      </c>
      <c r="G169" s="44" t="s">
        <v>347</v>
      </c>
      <c r="H169" s="44" t="s">
        <v>153</v>
      </c>
      <c r="I169" s="44" t="s">
        <v>40</v>
      </c>
      <c r="K169" s="45"/>
      <c r="L169" s="51"/>
      <c r="N169" s="48" t="s">
        <v>437</v>
      </c>
      <c r="O169" s="44" t="s">
        <v>454</v>
      </c>
      <c r="P169" s="44" t="s">
        <v>356</v>
      </c>
      <c r="BI169" s="44">
        <v>0.09</v>
      </c>
      <c r="BM169" s="44" t="s">
        <v>186</v>
      </c>
      <c r="BO169" s="44">
        <v>0.106</v>
      </c>
      <c r="BS169" s="44" t="s">
        <v>186</v>
      </c>
      <c r="BU169" s="44">
        <v>0.97499999999999998</v>
      </c>
      <c r="BY169" s="44" t="s">
        <v>186</v>
      </c>
      <c r="CA169" s="44">
        <v>0.16200000000000001</v>
      </c>
      <c r="CE169" s="44" t="s">
        <v>186</v>
      </c>
    </row>
    <row r="170" spans="1:83" s="44" customFormat="1" ht="12" customHeight="1" x14ac:dyDescent="0.2">
      <c r="A170" s="44">
        <v>168</v>
      </c>
      <c r="B170" s="44">
        <v>80</v>
      </c>
      <c r="C170" s="44" t="s">
        <v>305</v>
      </c>
      <c r="D170" s="50" t="s">
        <v>291</v>
      </c>
      <c r="F170" s="44" t="s">
        <v>241</v>
      </c>
      <c r="G170" s="44" t="s">
        <v>348</v>
      </c>
      <c r="H170" s="44" t="s">
        <v>153</v>
      </c>
      <c r="I170" s="44" t="s">
        <v>40</v>
      </c>
      <c r="K170" s="45"/>
      <c r="L170" s="51">
        <v>1</v>
      </c>
      <c r="N170" s="48" t="s">
        <v>437</v>
      </c>
      <c r="O170" s="44" t="s">
        <v>454</v>
      </c>
      <c r="P170" s="44" t="s">
        <v>356</v>
      </c>
      <c r="BI170" s="44">
        <v>0.13500000000000001</v>
      </c>
      <c r="BM170" s="44" t="s">
        <v>186</v>
      </c>
      <c r="BO170" s="44">
        <v>5.2999999999999999E-2</v>
      </c>
      <c r="BS170" s="44" t="s">
        <v>186</v>
      </c>
      <c r="BU170" s="44">
        <v>0.52</v>
      </c>
      <c r="BY170" s="44" t="s">
        <v>186</v>
      </c>
      <c r="CA170" s="44">
        <v>0.32400000000000001</v>
      </c>
      <c r="CE170" s="44" t="s">
        <v>186</v>
      </c>
    </row>
    <row r="171" spans="1:83" s="44" customFormat="1" ht="12" customHeight="1" x14ac:dyDescent="0.2">
      <c r="A171" s="44">
        <v>169</v>
      </c>
      <c r="B171" s="44">
        <v>80</v>
      </c>
      <c r="C171" s="44" t="s">
        <v>305</v>
      </c>
      <c r="D171" s="50" t="s">
        <v>291</v>
      </c>
      <c r="F171" s="44" t="s">
        <v>241</v>
      </c>
      <c r="G171" s="44" t="s">
        <v>347</v>
      </c>
      <c r="H171" s="44" t="s">
        <v>153</v>
      </c>
      <c r="I171" s="44" t="s">
        <v>40</v>
      </c>
      <c r="K171" s="45"/>
      <c r="L171" s="51"/>
      <c r="N171" s="48" t="s">
        <v>437</v>
      </c>
      <c r="O171" s="44" t="s">
        <v>454</v>
      </c>
      <c r="P171" s="44" t="s">
        <v>356</v>
      </c>
      <c r="BI171" s="44">
        <v>4.4999999999999998E-2</v>
      </c>
      <c r="BM171" s="44" t="s">
        <v>186</v>
      </c>
      <c r="BO171" s="44">
        <v>0.106</v>
      </c>
      <c r="BS171" s="44" t="s">
        <v>186</v>
      </c>
      <c r="BU171" s="44">
        <v>0.26</v>
      </c>
      <c r="BY171" s="44" t="s">
        <v>186</v>
      </c>
      <c r="CA171" s="44">
        <v>0.108</v>
      </c>
      <c r="CE171" s="44" t="s">
        <v>186</v>
      </c>
    </row>
    <row r="172" spans="1:83" s="44" customFormat="1" ht="12" customHeight="1" x14ac:dyDescent="0.2">
      <c r="A172" s="44">
        <v>170</v>
      </c>
      <c r="B172" s="44">
        <v>80</v>
      </c>
      <c r="C172" s="44" t="s">
        <v>305</v>
      </c>
      <c r="D172" s="50" t="s">
        <v>291</v>
      </c>
      <c r="F172" s="44" t="s">
        <v>241</v>
      </c>
      <c r="G172" s="44" t="s">
        <v>348</v>
      </c>
      <c r="H172" s="44" t="s">
        <v>153</v>
      </c>
      <c r="I172" s="44" t="s">
        <v>40</v>
      </c>
      <c r="K172" s="45"/>
      <c r="L172" s="51">
        <v>1</v>
      </c>
      <c r="N172" s="48" t="s">
        <v>437</v>
      </c>
      <c r="O172" s="44" t="s">
        <v>41</v>
      </c>
      <c r="P172" s="44" t="s">
        <v>356</v>
      </c>
      <c r="BI172" s="44">
        <v>0.18</v>
      </c>
      <c r="BM172" s="44" t="s">
        <v>186</v>
      </c>
      <c r="BO172" s="44">
        <v>0.106</v>
      </c>
      <c r="BS172" s="44" t="s">
        <v>186</v>
      </c>
      <c r="BU172" s="44">
        <v>0.58499999999999996</v>
      </c>
      <c r="BY172" s="44" t="s">
        <v>186</v>
      </c>
      <c r="CA172" s="44">
        <v>0.216</v>
      </c>
      <c r="CE172" s="44" t="s">
        <v>186</v>
      </c>
    </row>
    <row r="173" spans="1:83" s="44" customFormat="1" ht="12" customHeight="1" x14ac:dyDescent="0.2">
      <c r="A173" s="44">
        <v>171</v>
      </c>
      <c r="B173" s="44">
        <v>80</v>
      </c>
      <c r="C173" s="44" t="s">
        <v>305</v>
      </c>
      <c r="D173" s="50" t="s">
        <v>291</v>
      </c>
      <c r="F173" s="44" t="s">
        <v>241</v>
      </c>
      <c r="G173" s="44" t="s">
        <v>347</v>
      </c>
      <c r="H173" s="44" t="s">
        <v>153</v>
      </c>
      <c r="I173" s="44" t="s">
        <v>40</v>
      </c>
      <c r="K173" s="45"/>
      <c r="L173" s="51"/>
      <c r="N173" s="48" t="s">
        <v>437</v>
      </c>
      <c r="O173" s="44" t="s">
        <v>41</v>
      </c>
      <c r="P173" s="44" t="s">
        <v>356</v>
      </c>
      <c r="BI173" s="44">
        <v>0.18</v>
      </c>
      <c r="BM173" s="44" t="s">
        <v>186</v>
      </c>
      <c r="BO173" s="44">
        <v>0.106</v>
      </c>
      <c r="BS173" s="44" t="s">
        <v>186</v>
      </c>
      <c r="BU173" s="44">
        <v>0.32500000000000001</v>
      </c>
      <c r="BY173" s="44" t="s">
        <v>186</v>
      </c>
      <c r="CA173" s="44">
        <v>0.108</v>
      </c>
      <c r="CE173" s="44" t="s">
        <v>186</v>
      </c>
    </row>
    <row r="174" spans="1:83" s="44" customFormat="1" ht="12" customHeight="1" x14ac:dyDescent="0.2">
      <c r="A174" s="44">
        <v>172</v>
      </c>
      <c r="B174" s="44">
        <v>80</v>
      </c>
      <c r="C174" s="44" t="s">
        <v>305</v>
      </c>
      <c r="D174" s="50" t="s">
        <v>291</v>
      </c>
      <c r="F174" s="44" t="s">
        <v>241</v>
      </c>
      <c r="G174" s="44" t="s">
        <v>348</v>
      </c>
      <c r="H174" s="44" t="s">
        <v>153</v>
      </c>
      <c r="I174" s="44" t="s">
        <v>40</v>
      </c>
      <c r="K174" s="45"/>
      <c r="L174" s="51">
        <v>1</v>
      </c>
      <c r="N174" s="48" t="s">
        <v>437</v>
      </c>
      <c r="O174" s="44" t="s">
        <v>41</v>
      </c>
      <c r="P174" s="44" t="s">
        <v>356</v>
      </c>
      <c r="BI174" s="44">
        <v>4.4999999999999998E-2</v>
      </c>
      <c r="BM174" s="44" t="s">
        <v>186</v>
      </c>
      <c r="BO174" s="44">
        <v>0.159</v>
      </c>
      <c r="BR174" s="52"/>
      <c r="BS174" s="44" t="s">
        <v>186</v>
      </c>
      <c r="BU174" s="44">
        <v>0.58499999999999996</v>
      </c>
      <c r="BY174" s="44" t="s">
        <v>186</v>
      </c>
      <c r="CA174" s="44">
        <v>0.27</v>
      </c>
      <c r="CE174" s="44" t="s">
        <v>186</v>
      </c>
    </row>
    <row r="175" spans="1:83" s="44" customFormat="1" ht="12" customHeight="1" x14ac:dyDescent="0.2">
      <c r="A175" s="44">
        <v>173</v>
      </c>
      <c r="B175" s="44">
        <v>80</v>
      </c>
      <c r="C175" s="44" t="s">
        <v>305</v>
      </c>
      <c r="D175" s="50" t="s">
        <v>291</v>
      </c>
      <c r="F175" s="44" t="s">
        <v>241</v>
      </c>
      <c r="G175" s="44" t="s">
        <v>347</v>
      </c>
      <c r="H175" s="44" t="s">
        <v>153</v>
      </c>
      <c r="I175" s="44" t="s">
        <v>40</v>
      </c>
      <c r="K175" s="45"/>
      <c r="L175" s="51"/>
      <c r="N175" s="48" t="s">
        <v>437</v>
      </c>
      <c r="O175" s="44" t="s">
        <v>41</v>
      </c>
      <c r="P175" s="44" t="s">
        <v>356</v>
      </c>
      <c r="BI175" s="44">
        <v>0.09</v>
      </c>
      <c r="BM175" s="44" t="s">
        <v>186</v>
      </c>
      <c r="BO175" s="44">
        <v>0.106</v>
      </c>
      <c r="BS175" s="44" t="s">
        <v>186</v>
      </c>
      <c r="BU175" s="44">
        <v>0.32500000000000001</v>
      </c>
      <c r="BY175" s="44" t="s">
        <v>186</v>
      </c>
      <c r="CA175" s="44">
        <v>5.3999999999999999E-2</v>
      </c>
      <c r="CE175" s="44" t="s">
        <v>186</v>
      </c>
    </row>
    <row r="176" spans="1:83" s="44" customFormat="1" ht="12" customHeight="1" x14ac:dyDescent="0.2">
      <c r="A176" s="44">
        <v>174</v>
      </c>
      <c r="B176" s="44">
        <v>80</v>
      </c>
      <c r="C176" s="44" t="s">
        <v>305</v>
      </c>
      <c r="D176" s="50" t="s">
        <v>291</v>
      </c>
      <c r="F176" s="44" t="s">
        <v>241</v>
      </c>
      <c r="G176" s="44" t="s">
        <v>348</v>
      </c>
      <c r="H176" s="44" t="s">
        <v>153</v>
      </c>
      <c r="I176" s="44" t="s">
        <v>40</v>
      </c>
      <c r="K176" s="45"/>
      <c r="L176" s="51">
        <v>1</v>
      </c>
      <c r="N176" s="48" t="s">
        <v>437</v>
      </c>
      <c r="O176" s="44" t="s">
        <v>41</v>
      </c>
      <c r="P176" s="44" t="s">
        <v>356</v>
      </c>
      <c r="BI176" s="44">
        <v>0.09</v>
      </c>
      <c r="BM176" s="44" t="s">
        <v>186</v>
      </c>
      <c r="BO176" s="44">
        <v>5.2999999999999999E-2</v>
      </c>
      <c r="BS176" s="44" t="s">
        <v>186</v>
      </c>
      <c r="BU176" s="44">
        <v>0.32500000000000001</v>
      </c>
      <c r="BY176" s="44" t="s">
        <v>186</v>
      </c>
      <c r="CA176" s="44">
        <v>0.27</v>
      </c>
      <c r="CE176" s="44" t="s">
        <v>186</v>
      </c>
    </row>
    <row r="177" spans="1:83" s="44" customFormat="1" ht="12" customHeight="1" x14ac:dyDescent="0.2">
      <c r="A177" s="44">
        <v>175</v>
      </c>
      <c r="B177" s="44">
        <v>80</v>
      </c>
      <c r="C177" s="44" t="s">
        <v>305</v>
      </c>
      <c r="D177" s="50" t="s">
        <v>291</v>
      </c>
      <c r="F177" s="44" t="s">
        <v>241</v>
      </c>
      <c r="G177" s="44" t="s">
        <v>347</v>
      </c>
      <c r="H177" s="44" t="s">
        <v>153</v>
      </c>
      <c r="I177" s="44" t="s">
        <v>40</v>
      </c>
      <c r="K177" s="45"/>
      <c r="L177" s="51"/>
      <c r="N177" s="48" t="s">
        <v>437</v>
      </c>
      <c r="O177" s="44" t="s">
        <v>41</v>
      </c>
      <c r="P177" s="44" t="s">
        <v>355</v>
      </c>
      <c r="BI177" s="44">
        <v>4.4999999999999998E-2</v>
      </c>
      <c r="BM177" s="44" t="s">
        <v>186</v>
      </c>
      <c r="BO177" s="44">
        <v>5.2999999999999999E-2</v>
      </c>
      <c r="BS177" s="44" t="s">
        <v>186</v>
      </c>
      <c r="BU177" s="44">
        <v>0.19500000000000001</v>
      </c>
      <c r="BY177" s="44" t="s">
        <v>186</v>
      </c>
      <c r="CA177" s="44">
        <v>0.108</v>
      </c>
      <c r="CE177" s="44" t="s">
        <v>186</v>
      </c>
    </row>
    <row r="178" spans="1:83" s="44" customFormat="1" ht="12" customHeight="1" x14ac:dyDescent="0.2">
      <c r="A178" s="44">
        <v>176</v>
      </c>
      <c r="B178" s="44">
        <v>80</v>
      </c>
      <c r="C178" s="44" t="s">
        <v>305</v>
      </c>
      <c r="D178" s="50" t="s">
        <v>291</v>
      </c>
      <c r="F178" s="44" t="s">
        <v>241</v>
      </c>
      <c r="G178" s="44" t="s">
        <v>348</v>
      </c>
      <c r="H178" s="44" t="s">
        <v>153</v>
      </c>
      <c r="I178" s="44" t="s">
        <v>40</v>
      </c>
      <c r="K178" s="45"/>
      <c r="L178" s="51">
        <v>1</v>
      </c>
      <c r="N178" s="48" t="s">
        <v>437</v>
      </c>
      <c r="O178" s="44" t="s">
        <v>41</v>
      </c>
      <c r="P178" s="44" t="s">
        <v>355</v>
      </c>
      <c r="BI178" s="44">
        <v>4.4999999999999998E-2</v>
      </c>
      <c r="BM178" s="44" t="s">
        <v>186</v>
      </c>
      <c r="BO178" s="44">
        <v>0.106</v>
      </c>
      <c r="BS178" s="44" t="s">
        <v>186</v>
      </c>
      <c r="BU178" s="44">
        <v>0.26</v>
      </c>
      <c r="BY178" s="44" t="s">
        <v>186</v>
      </c>
      <c r="CA178" s="44">
        <v>0.32400000000000001</v>
      </c>
      <c r="CE178" s="44" t="s">
        <v>186</v>
      </c>
    </row>
    <row r="179" spans="1:83" s="44" customFormat="1" ht="12" customHeight="1" x14ac:dyDescent="0.2">
      <c r="A179" s="44">
        <v>177</v>
      </c>
      <c r="B179" s="44">
        <v>80</v>
      </c>
      <c r="C179" s="44" t="s">
        <v>304</v>
      </c>
      <c r="D179" s="50" t="s">
        <v>291</v>
      </c>
      <c r="F179" s="44" t="s">
        <v>241</v>
      </c>
      <c r="G179" s="44" t="s">
        <v>347</v>
      </c>
      <c r="H179" s="44" t="s">
        <v>153</v>
      </c>
      <c r="I179" s="44" t="s">
        <v>40</v>
      </c>
      <c r="K179" s="45"/>
      <c r="L179" s="51"/>
      <c r="N179" s="48" t="s">
        <v>437</v>
      </c>
      <c r="O179" s="44" t="s">
        <v>41</v>
      </c>
      <c r="P179" s="44" t="s">
        <v>355</v>
      </c>
      <c r="BI179" s="44">
        <v>4.4999999999999998E-2</v>
      </c>
      <c r="BM179" s="44" t="s">
        <v>186</v>
      </c>
      <c r="BO179" s="44">
        <v>0.106</v>
      </c>
      <c r="BS179" s="44" t="s">
        <v>186</v>
      </c>
      <c r="BU179" s="44">
        <v>0.26</v>
      </c>
      <c r="BY179" s="44" t="s">
        <v>186</v>
      </c>
      <c r="CA179" s="44">
        <v>0.108</v>
      </c>
      <c r="CE179" s="44" t="s">
        <v>186</v>
      </c>
    </row>
    <row r="180" spans="1:83" s="44" customFormat="1" ht="12" customHeight="1" x14ac:dyDescent="0.2">
      <c r="A180" s="44">
        <v>178</v>
      </c>
      <c r="B180" s="44">
        <v>80</v>
      </c>
      <c r="C180" s="44" t="s">
        <v>304</v>
      </c>
      <c r="D180" s="50" t="s">
        <v>291</v>
      </c>
      <c r="F180" s="44" t="s">
        <v>241</v>
      </c>
      <c r="G180" s="44" t="s">
        <v>348</v>
      </c>
      <c r="H180" s="44" t="s">
        <v>153</v>
      </c>
      <c r="I180" s="44" t="s">
        <v>40</v>
      </c>
      <c r="K180" s="45"/>
      <c r="L180" s="51">
        <v>1</v>
      </c>
      <c r="N180" s="48" t="s">
        <v>437</v>
      </c>
      <c r="O180" s="44" t="s">
        <v>41</v>
      </c>
      <c r="P180" s="44" t="s">
        <v>355</v>
      </c>
      <c r="BI180" s="44">
        <v>0.09</v>
      </c>
      <c r="BM180" s="44" t="s">
        <v>186</v>
      </c>
      <c r="BO180" s="44">
        <v>0.21199999999999999</v>
      </c>
      <c r="BS180" s="44" t="s">
        <v>186</v>
      </c>
      <c r="BU180" s="44">
        <v>6.5000000000000002E-2</v>
      </c>
      <c r="BY180" s="44" t="s">
        <v>186</v>
      </c>
      <c r="CA180" s="44">
        <v>0.27</v>
      </c>
      <c r="CE180" s="44" t="s">
        <v>186</v>
      </c>
    </row>
    <row r="181" spans="1:83" s="44" customFormat="1" ht="12" customHeight="1" x14ac:dyDescent="0.2">
      <c r="A181" s="44">
        <v>179</v>
      </c>
      <c r="B181" s="44">
        <v>80</v>
      </c>
      <c r="C181" s="44" t="s">
        <v>304</v>
      </c>
      <c r="D181" s="50" t="s">
        <v>291</v>
      </c>
      <c r="F181" s="44" t="s">
        <v>241</v>
      </c>
      <c r="G181" s="44" t="s">
        <v>347</v>
      </c>
      <c r="H181" s="44" t="s">
        <v>153</v>
      </c>
      <c r="I181" s="44" t="s">
        <v>40</v>
      </c>
      <c r="K181" s="45"/>
      <c r="L181" s="51"/>
      <c r="N181" s="48" t="s">
        <v>437</v>
      </c>
      <c r="O181" s="44" t="s">
        <v>41</v>
      </c>
      <c r="P181" s="44" t="s">
        <v>355</v>
      </c>
      <c r="BI181" s="44">
        <v>4.4999999999999998E-2</v>
      </c>
      <c r="BM181" s="44" t="s">
        <v>186</v>
      </c>
      <c r="BO181" s="44">
        <v>0.106</v>
      </c>
      <c r="BS181" s="44" t="s">
        <v>186</v>
      </c>
      <c r="BU181" s="44">
        <v>4.4999999999999998E-2</v>
      </c>
      <c r="BY181" s="44" t="s">
        <v>186</v>
      </c>
      <c r="CA181" s="44">
        <v>5.3999999999999999E-2</v>
      </c>
      <c r="CE181" s="44" t="s">
        <v>186</v>
      </c>
    </row>
    <row r="182" spans="1:83" s="44" customFormat="1" ht="12" customHeight="1" x14ac:dyDescent="0.2">
      <c r="A182" s="44">
        <v>180</v>
      </c>
      <c r="B182" s="44">
        <v>80</v>
      </c>
      <c r="C182" s="44" t="s">
        <v>304</v>
      </c>
      <c r="D182" s="50" t="s">
        <v>290</v>
      </c>
      <c r="F182" s="44" t="s">
        <v>241</v>
      </c>
      <c r="G182" s="44" t="s">
        <v>348</v>
      </c>
      <c r="H182" s="44" t="s">
        <v>153</v>
      </c>
      <c r="I182" s="44" t="s">
        <v>40</v>
      </c>
      <c r="K182" s="45"/>
      <c r="L182" s="51">
        <v>1</v>
      </c>
      <c r="N182" s="48" t="s">
        <v>437</v>
      </c>
      <c r="O182" s="44" t="s">
        <v>41</v>
      </c>
      <c r="P182" s="44" t="s">
        <v>355</v>
      </c>
      <c r="BI182" s="44">
        <v>0.13500000000000001</v>
      </c>
      <c r="BM182" s="44" t="s">
        <v>186</v>
      </c>
      <c r="BO182" s="44">
        <v>0.106</v>
      </c>
      <c r="BS182" s="44" t="s">
        <v>186</v>
      </c>
      <c r="BU182" s="44">
        <v>0.26</v>
      </c>
      <c r="BY182" s="44" t="s">
        <v>186</v>
      </c>
      <c r="CA182" s="44">
        <v>0.216</v>
      </c>
      <c r="CE182" s="44" t="s">
        <v>186</v>
      </c>
    </row>
    <row r="183" spans="1:83" s="44" customFormat="1" ht="12" customHeight="1" x14ac:dyDescent="0.2">
      <c r="A183" s="44">
        <v>181</v>
      </c>
      <c r="B183" s="44">
        <v>80</v>
      </c>
      <c r="C183" s="44" t="s">
        <v>304</v>
      </c>
      <c r="D183" s="50" t="s">
        <v>290</v>
      </c>
      <c r="F183" s="44" t="s">
        <v>241</v>
      </c>
      <c r="G183" s="44" t="s">
        <v>347</v>
      </c>
      <c r="H183" s="44" t="s">
        <v>153</v>
      </c>
      <c r="I183" s="44" t="s">
        <v>40</v>
      </c>
      <c r="K183" s="45"/>
      <c r="L183" s="51"/>
      <c r="N183" s="48" t="s">
        <v>437</v>
      </c>
      <c r="O183" s="44" t="s">
        <v>41</v>
      </c>
      <c r="P183" s="44" t="s">
        <v>355</v>
      </c>
      <c r="BI183" s="44">
        <v>0.09</v>
      </c>
      <c r="BM183" s="44" t="s">
        <v>186</v>
      </c>
      <c r="BO183" s="44">
        <v>0.106</v>
      </c>
      <c r="BS183" s="44" t="s">
        <v>186</v>
      </c>
      <c r="BU183" s="44">
        <v>0.26</v>
      </c>
      <c r="BY183" s="44" t="s">
        <v>186</v>
      </c>
      <c r="CA183" s="44">
        <v>0.108</v>
      </c>
      <c r="CE183" s="44" t="s">
        <v>186</v>
      </c>
    </row>
    <row r="184" spans="1:83" s="44" customFormat="1" ht="12" customHeight="1" x14ac:dyDescent="0.2">
      <c r="A184" s="44">
        <v>182</v>
      </c>
      <c r="B184" s="44">
        <v>80</v>
      </c>
      <c r="C184" s="44" t="s">
        <v>304</v>
      </c>
      <c r="D184" s="50" t="s">
        <v>290</v>
      </c>
      <c r="F184" s="44" t="s">
        <v>241</v>
      </c>
      <c r="G184" s="44" t="s">
        <v>348</v>
      </c>
      <c r="H184" s="44" t="s">
        <v>153</v>
      </c>
      <c r="I184" s="44" t="s">
        <v>40</v>
      </c>
      <c r="K184" s="45"/>
      <c r="L184" s="51">
        <v>1</v>
      </c>
      <c r="N184" s="48" t="s">
        <v>437</v>
      </c>
      <c r="O184" s="44" t="s">
        <v>41</v>
      </c>
      <c r="P184" s="44" t="s">
        <v>355</v>
      </c>
      <c r="BI184" s="44">
        <v>0.18</v>
      </c>
      <c r="BM184" s="44" t="s">
        <v>186</v>
      </c>
      <c r="BO184" s="44">
        <v>5.2999999999999999E-2</v>
      </c>
      <c r="BS184" s="44" t="s">
        <v>186</v>
      </c>
      <c r="BU184" s="44">
        <v>0.19500000000000001</v>
      </c>
      <c r="BY184" s="44" t="s">
        <v>186</v>
      </c>
      <c r="CA184" s="44">
        <v>0.16200000000000001</v>
      </c>
      <c r="CE184" s="44" t="s">
        <v>186</v>
      </c>
    </row>
    <row r="185" spans="1:83" s="44" customFormat="1" ht="12" customHeight="1" x14ac:dyDescent="0.2">
      <c r="A185" s="44">
        <v>183</v>
      </c>
      <c r="B185" s="44">
        <v>80</v>
      </c>
      <c r="C185" s="44" t="s">
        <v>304</v>
      </c>
      <c r="D185" s="50" t="s">
        <v>290</v>
      </c>
      <c r="F185" s="44" t="s">
        <v>241</v>
      </c>
      <c r="G185" s="44" t="s">
        <v>347</v>
      </c>
      <c r="H185" s="44" t="s">
        <v>153</v>
      </c>
      <c r="I185" s="44" t="s">
        <v>40</v>
      </c>
      <c r="K185" s="45"/>
      <c r="L185" s="51"/>
      <c r="N185" s="48" t="s">
        <v>437</v>
      </c>
      <c r="O185" s="44" t="s">
        <v>41</v>
      </c>
      <c r="P185" s="44" t="s">
        <v>355</v>
      </c>
      <c r="BI185" s="44">
        <v>4.4999999999999998E-2</v>
      </c>
      <c r="BM185" s="44" t="s">
        <v>186</v>
      </c>
      <c r="BO185" s="44">
        <v>5.2999999999999999E-2</v>
      </c>
      <c r="BS185" s="44" t="s">
        <v>186</v>
      </c>
      <c r="BU185" s="44">
        <v>0.19500000000000001</v>
      </c>
      <c r="BY185" s="44" t="s">
        <v>186</v>
      </c>
      <c r="CA185" s="44">
        <v>5.3999999999999999E-2</v>
      </c>
      <c r="CE185" s="44" t="s">
        <v>186</v>
      </c>
    </row>
    <row r="186" spans="1:83" s="44" customFormat="1" ht="12" customHeight="1" x14ac:dyDescent="0.2">
      <c r="A186" s="44">
        <v>184</v>
      </c>
      <c r="B186" s="44">
        <v>80</v>
      </c>
      <c r="C186" s="44" t="s">
        <v>304</v>
      </c>
      <c r="D186" s="50" t="s">
        <v>290</v>
      </c>
      <c r="F186" s="44" t="s">
        <v>241</v>
      </c>
      <c r="G186" s="44" t="s">
        <v>348</v>
      </c>
      <c r="H186" s="44" t="s">
        <v>153</v>
      </c>
      <c r="I186" s="44" t="s">
        <v>40</v>
      </c>
      <c r="K186" s="45"/>
      <c r="L186" s="51">
        <v>1</v>
      </c>
      <c r="N186" s="48" t="s">
        <v>437</v>
      </c>
      <c r="O186" s="44" t="s">
        <v>41</v>
      </c>
      <c r="P186" s="44" t="s">
        <v>355</v>
      </c>
      <c r="BI186" s="44">
        <v>0.09</v>
      </c>
      <c r="BM186" s="44" t="s">
        <v>186</v>
      </c>
      <c r="BO186" s="44">
        <v>0.106</v>
      </c>
      <c r="BS186" s="44" t="s">
        <v>186</v>
      </c>
      <c r="BU186" s="44">
        <v>0.13</v>
      </c>
      <c r="BY186" s="44" t="s">
        <v>186</v>
      </c>
      <c r="CA186" s="44">
        <v>0.108</v>
      </c>
      <c r="CE186" s="44" t="s">
        <v>186</v>
      </c>
    </row>
    <row r="187" spans="1:83" s="44" customFormat="1" ht="12" customHeight="1" x14ac:dyDescent="0.2">
      <c r="A187" s="44">
        <v>185</v>
      </c>
      <c r="B187" s="44">
        <v>80</v>
      </c>
      <c r="C187" s="44" t="s">
        <v>304</v>
      </c>
      <c r="D187" s="50" t="s">
        <v>290</v>
      </c>
      <c r="F187" s="44" t="s">
        <v>241</v>
      </c>
      <c r="G187" s="44" t="s">
        <v>347</v>
      </c>
      <c r="H187" s="44" t="s">
        <v>153</v>
      </c>
      <c r="I187" s="44" t="s">
        <v>40</v>
      </c>
      <c r="K187" s="45"/>
      <c r="L187" s="51"/>
      <c r="N187" s="48" t="s">
        <v>437</v>
      </c>
      <c r="O187" s="44" t="s">
        <v>41</v>
      </c>
      <c r="P187" s="44" t="s">
        <v>355</v>
      </c>
      <c r="BI187" s="44">
        <v>0.09</v>
      </c>
      <c r="BM187" s="44" t="s">
        <v>186</v>
      </c>
      <c r="BO187" s="44">
        <v>5.2999999999999999E-2</v>
      </c>
      <c r="BS187" s="44" t="s">
        <v>186</v>
      </c>
      <c r="BU187" s="44">
        <v>4.4999999999999998E-2</v>
      </c>
      <c r="BY187" s="44" t="s">
        <v>186</v>
      </c>
      <c r="CA187" s="44">
        <v>5.3999999999999999E-2</v>
      </c>
      <c r="CE187" s="44" t="s">
        <v>186</v>
      </c>
    </row>
    <row r="188" spans="1:83" s="44" customFormat="1" ht="12" customHeight="1" x14ac:dyDescent="0.2">
      <c r="A188" s="44">
        <v>186</v>
      </c>
      <c r="B188" s="44">
        <v>80</v>
      </c>
      <c r="C188" s="44" t="s">
        <v>304</v>
      </c>
      <c r="D188" s="50" t="s">
        <v>290</v>
      </c>
      <c r="F188" s="44" t="s">
        <v>241</v>
      </c>
      <c r="G188" s="44" t="s">
        <v>348</v>
      </c>
      <c r="H188" s="44" t="s">
        <v>153</v>
      </c>
      <c r="I188" s="44" t="s">
        <v>40</v>
      </c>
      <c r="K188" s="45"/>
      <c r="L188" s="51">
        <v>1</v>
      </c>
      <c r="N188" s="48" t="s">
        <v>437</v>
      </c>
      <c r="O188" s="44" t="s">
        <v>41</v>
      </c>
      <c r="P188" s="44" t="s">
        <v>355</v>
      </c>
      <c r="BI188" s="44">
        <v>4.4999999999999998E-2</v>
      </c>
      <c r="BM188" s="44" t="s">
        <v>186</v>
      </c>
      <c r="BO188" s="44">
        <v>0.159</v>
      </c>
      <c r="BS188" s="44" t="s">
        <v>186</v>
      </c>
      <c r="BU188" s="44">
        <v>0.13</v>
      </c>
      <c r="BY188" s="44" t="s">
        <v>186</v>
      </c>
      <c r="CA188" s="44">
        <v>0.27</v>
      </c>
      <c r="CE188" s="44" t="s">
        <v>186</v>
      </c>
    </row>
    <row r="189" spans="1:83" s="44" customFormat="1" ht="12" customHeight="1" x14ac:dyDescent="0.2">
      <c r="A189" s="44">
        <v>187</v>
      </c>
      <c r="B189" s="44">
        <v>80</v>
      </c>
      <c r="C189" s="44" t="s">
        <v>304</v>
      </c>
      <c r="D189" s="50" t="s">
        <v>290</v>
      </c>
      <c r="F189" s="44" t="s">
        <v>241</v>
      </c>
      <c r="G189" s="44" t="s">
        <v>347</v>
      </c>
      <c r="H189" s="44" t="s">
        <v>153</v>
      </c>
      <c r="I189" s="44" t="s">
        <v>40</v>
      </c>
      <c r="K189" s="45"/>
      <c r="L189" s="51"/>
      <c r="N189" s="48" t="s">
        <v>437</v>
      </c>
      <c r="O189" s="44" t="s">
        <v>41</v>
      </c>
      <c r="P189" s="44" t="s">
        <v>355</v>
      </c>
      <c r="BI189" s="44">
        <v>4.4999999999999998E-2</v>
      </c>
      <c r="BM189" s="44" t="s">
        <v>186</v>
      </c>
      <c r="BO189" s="44">
        <v>5.2999999999999999E-2</v>
      </c>
      <c r="BS189" s="44" t="s">
        <v>186</v>
      </c>
      <c r="BU189" s="44">
        <v>4.4999999999999998E-2</v>
      </c>
      <c r="BY189" s="44" t="s">
        <v>186</v>
      </c>
      <c r="CA189" s="44">
        <v>0.108</v>
      </c>
      <c r="CE189" s="44" t="s">
        <v>186</v>
      </c>
    </row>
    <row r="190" spans="1:83" s="44" customFormat="1" ht="12" customHeight="1" x14ac:dyDescent="0.2">
      <c r="A190" s="44">
        <v>188</v>
      </c>
      <c r="B190" s="44">
        <v>80</v>
      </c>
      <c r="C190" s="44" t="s">
        <v>304</v>
      </c>
      <c r="D190" s="50" t="s">
        <v>290</v>
      </c>
      <c r="F190" s="44" t="s">
        <v>241</v>
      </c>
      <c r="G190" s="44" t="s">
        <v>348</v>
      </c>
      <c r="H190" s="44" t="s">
        <v>153</v>
      </c>
      <c r="I190" s="44" t="s">
        <v>40</v>
      </c>
      <c r="K190" s="45"/>
      <c r="L190" s="51">
        <v>1</v>
      </c>
      <c r="N190" s="48" t="s">
        <v>437</v>
      </c>
      <c r="O190" s="44" t="s">
        <v>41</v>
      </c>
      <c r="P190" s="44" t="s">
        <v>355</v>
      </c>
      <c r="BI190" s="44">
        <v>4.4999999999999998E-2</v>
      </c>
      <c r="BM190" s="44" t="s">
        <v>186</v>
      </c>
      <c r="BO190" s="44">
        <v>5.2999999999999999E-2</v>
      </c>
      <c r="BS190" s="44" t="s">
        <v>186</v>
      </c>
      <c r="BU190" s="44">
        <v>6.5000000000000002E-2</v>
      </c>
      <c r="BY190" s="44" t="s">
        <v>186</v>
      </c>
      <c r="CA190" s="44">
        <v>5.3999999999999999E-2</v>
      </c>
      <c r="CE190" s="44" t="s">
        <v>186</v>
      </c>
    </row>
    <row r="191" spans="1:83" s="44" customFormat="1" ht="12" customHeight="1" x14ac:dyDescent="0.2">
      <c r="A191" s="44">
        <v>189</v>
      </c>
      <c r="B191" s="44">
        <v>80</v>
      </c>
      <c r="C191" s="44" t="s">
        <v>304</v>
      </c>
      <c r="D191" s="50" t="s">
        <v>290</v>
      </c>
      <c r="F191" s="44" t="s">
        <v>241</v>
      </c>
      <c r="G191" s="44" t="s">
        <v>347</v>
      </c>
      <c r="H191" s="44" t="s">
        <v>153</v>
      </c>
      <c r="I191" s="44" t="s">
        <v>40</v>
      </c>
      <c r="K191" s="45"/>
      <c r="L191" s="51"/>
      <c r="N191" s="48" t="s">
        <v>437</v>
      </c>
      <c r="O191" s="44" t="s">
        <v>41</v>
      </c>
      <c r="P191" s="44" t="s">
        <v>355</v>
      </c>
      <c r="BI191" s="44">
        <v>4.4999999999999998E-2</v>
      </c>
      <c r="BM191" s="44" t="s">
        <v>186</v>
      </c>
      <c r="BS191" s="44" t="s">
        <v>186</v>
      </c>
      <c r="BU191" s="44">
        <v>4.4999999999999998E-2</v>
      </c>
      <c r="BY191" s="44" t="s">
        <v>186</v>
      </c>
      <c r="CA191" s="44">
        <v>5.3999999999999999E-2</v>
      </c>
      <c r="CE191" s="44" t="s">
        <v>186</v>
      </c>
    </row>
    <row r="192" spans="1:83" s="44" customFormat="1" ht="12" customHeight="1" x14ac:dyDescent="0.2">
      <c r="A192" s="44">
        <v>190</v>
      </c>
      <c r="B192" s="44">
        <v>80</v>
      </c>
      <c r="C192" s="44" t="s">
        <v>304</v>
      </c>
      <c r="D192" s="50" t="s">
        <v>290</v>
      </c>
      <c r="F192" s="44" t="s">
        <v>241</v>
      </c>
      <c r="G192" s="44" t="s">
        <v>348</v>
      </c>
      <c r="H192" s="44" t="s">
        <v>153</v>
      </c>
      <c r="I192" s="44" t="s">
        <v>40</v>
      </c>
      <c r="K192" s="45"/>
      <c r="L192" s="51">
        <v>1</v>
      </c>
      <c r="N192" s="48" t="s">
        <v>437</v>
      </c>
      <c r="O192" s="44" t="s">
        <v>41</v>
      </c>
      <c r="P192" s="44" t="s">
        <v>355</v>
      </c>
      <c r="BI192" s="44">
        <v>4.4999999999999998E-2</v>
      </c>
      <c r="BM192" s="44" t="s">
        <v>186</v>
      </c>
      <c r="BO192" s="44">
        <v>0.21199999999999999</v>
      </c>
      <c r="BS192" s="44" t="s">
        <v>186</v>
      </c>
      <c r="BU192" s="44">
        <v>6.5000000000000002E-2</v>
      </c>
      <c r="BY192" s="44" t="s">
        <v>186</v>
      </c>
      <c r="CA192" s="44">
        <v>0.108</v>
      </c>
      <c r="CE192" s="44" t="s">
        <v>186</v>
      </c>
    </row>
    <row r="193" spans="1:127" s="44" customFormat="1" ht="12" customHeight="1" x14ac:dyDescent="0.2">
      <c r="A193" s="44">
        <v>191</v>
      </c>
      <c r="B193" s="44">
        <v>80</v>
      </c>
      <c r="C193" s="44" t="s">
        <v>304</v>
      </c>
      <c r="D193" s="50" t="s">
        <v>290</v>
      </c>
      <c r="F193" s="44" t="s">
        <v>241</v>
      </c>
      <c r="G193" s="44" t="s">
        <v>347</v>
      </c>
      <c r="H193" s="44" t="s">
        <v>153</v>
      </c>
      <c r="I193" s="44" t="s">
        <v>40</v>
      </c>
      <c r="K193" s="45"/>
      <c r="L193" s="51"/>
      <c r="N193" s="48" t="s">
        <v>437</v>
      </c>
      <c r="O193" s="44" t="s">
        <v>41</v>
      </c>
      <c r="P193" s="44" t="s">
        <v>355</v>
      </c>
      <c r="BI193" s="44">
        <v>0.09</v>
      </c>
      <c r="BM193" s="44" t="s">
        <v>186</v>
      </c>
      <c r="BO193" s="44">
        <v>0.106</v>
      </c>
      <c r="BS193" s="44" t="s">
        <v>186</v>
      </c>
      <c r="BU193" s="44">
        <v>4.4999999999999998E-2</v>
      </c>
      <c r="BY193" s="44" t="s">
        <v>186</v>
      </c>
      <c r="CA193" s="44">
        <v>5.3999999999999999E-2</v>
      </c>
      <c r="CE193" s="44" t="s">
        <v>186</v>
      </c>
    </row>
    <row r="194" spans="1:127" s="44" customFormat="1" ht="12" customHeight="1" x14ac:dyDescent="0.2">
      <c r="A194" s="44">
        <v>192</v>
      </c>
      <c r="B194" s="44">
        <v>80</v>
      </c>
      <c r="C194" s="44" t="s">
        <v>304</v>
      </c>
      <c r="D194" s="50" t="s">
        <v>290</v>
      </c>
      <c r="F194" s="44" t="s">
        <v>241</v>
      </c>
      <c r="G194" s="44" t="s">
        <v>348</v>
      </c>
      <c r="H194" s="44" t="s">
        <v>153</v>
      </c>
      <c r="I194" s="44" t="s">
        <v>40</v>
      </c>
      <c r="K194" s="45"/>
      <c r="L194" s="51">
        <v>1</v>
      </c>
      <c r="N194" s="48" t="s">
        <v>437</v>
      </c>
      <c r="O194" s="44" t="s">
        <v>41</v>
      </c>
      <c r="P194" s="44" t="s">
        <v>355</v>
      </c>
      <c r="BI194" s="44">
        <v>0.09</v>
      </c>
      <c r="BM194" s="44" t="s">
        <v>186</v>
      </c>
      <c r="BO194" s="44">
        <v>0.26500000000000001</v>
      </c>
      <c r="BS194" s="44" t="s">
        <v>186</v>
      </c>
      <c r="BU194" s="44">
        <v>6.5000000000000002E-2</v>
      </c>
      <c r="BY194" s="44" t="s">
        <v>186</v>
      </c>
      <c r="CA194" s="44">
        <v>0.16200000000000001</v>
      </c>
      <c r="CE194" s="44" t="s">
        <v>186</v>
      </c>
    </row>
    <row r="195" spans="1:127" s="44" customFormat="1" ht="12" customHeight="1" x14ac:dyDescent="0.2">
      <c r="A195" s="44">
        <v>193</v>
      </c>
      <c r="B195" s="44">
        <v>80</v>
      </c>
      <c r="C195" s="44" t="s">
        <v>304</v>
      </c>
      <c r="D195" s="50" t="s">
        <v>290</v>
      </c>
      <c r="F195" s="44" t="s">
        <v>241</v>
      </c>
      <c r="G195" s="44" t="s">
        <v>347</v>
      </c>
      <c r="H195" s="44" t="s">
        <v>153</v>
      </c>
      <c r="I195" s="44" t="s">
        <v>40</v>
      </c>
      <c r="K195" s="45"/>
      <c r="L195" s="51"/>
      <c r="N195" s="48" t="s">
        <v>437</v>
      </c>
      <c r="O195" s="44" t="s">
        <v>41</v>
      </c>
      <c r="P195" s="44" t="s">
        <v>355</v>
      </c>
      <c r="BI195" s="44">
        <v>4.4999999999999998E-2</v>
      </c>
      <c r="BM195" s="44" t="s">
        <v>186</v>
      </c>
      <c r="BO195" s="44">
        <v>0.159</v>
      </c>
      <c r="BS195" s="44" t="s">
        <v>186</v>
      </c>
      <c r="BU195" s="44">
        <v>4.4999999999999998E-2</v>
      </c>
      <c r="BY195" s="44" t="s">
        <v>186</v>
      </c>
      <c r="CA195" s="44">
        <v>0.108</v>
      </c>
      <c r="CE195" s="44" t="s">
        <v>186</v>
      </c>
    </row>
    <row r="196" spans="1:127" s="44" customFormat="1" ht="12" customHeight="1" x14ac:dyDescent="0.2">
      <c r="A196" s="44">
        <v>194</v>
      </c>
      <c r="B196" s="44">
        <v>80</v>
      </c>
      <c r="C196" s="44" t="s">
        <v>304</v>
      </c>
      <c r="D196" s="50" t="s">
        <v>290</v>
      </c>
      <c r="F196" s="44" t="s">
        <v>241</v>
      </c>
      <c r="G196" s="44" t="s">
        <v>348</v>
      </c>
      <c r="H196" s="44" t="s">
        <v>153</v>
      </c>
      <c r="I196" s="44" t="s">
        <v>40</v>
      </c>
      <c r="K196" s="45"/>
      <c r="L196" s="51">
        <v>1</v>
      </c>
      <c r="N196" s="48" t="s">
        <v>437</v>
      </c>
      <c r="O196" s="44" t="s">
        <v>41</v>
      </c>
      <c r="P196" s="44" t="s">
        <v>355</v>
      </c>
      <c r="BI196" s="44">
        <v>0.09</v>
      </c>
      <c r="BM196" s="44" t="s">
        <v>186</v>
      </c>
      <c r="BO196" s="44">
        <v>0.26500000000000001</v>
      </c>
      <c r="BS196" s="44" t="s">
        <v>186</v>
      </c>
      <c r="BU196" s="44">
        <v>0.13</v>
      </c>
      <c r="BY196" s="44" t="s">
        <v>186</v>
      </c>
      <c r="CA196" s="44">
        <v>0.216</v>
      </c>
      <c r="CE196" s="44" t="s">
        <v>186</v>
      </c>
    </row>
    <row r="197" spans="1:127" s="44" customFormat="1" ht="12" customHeight="1" x14ac:dyDescent="0.2">
      <c r="A197" s="44">
        <v>195</v>
      </c>
      <c r="B197" s="44">
        <v>80</v>
      </c>
      <c r="C197" s="44" t="s">
        <v>304</v>
      </c>
      <c r="D197" s="50" t="s">
        <v>290</v>
      </c>
      <c r="F197" s="44" t="s">
        <v>241</v>
      </c>
      <c r="G197" s="44" t="s">
        <v>347</v>
      </c>
      <c r="H197" s="44" t="s">
        <v>153</v>
      </c>
      <c r="I197" s="44" t="s">
        <v>40</v>
      </c>
      <c r="K197" s="45"/>
      <c r="L197" s="51"/>
      <c r="N197" s="48" t="s">
        <v>437</v>
      </c>
      <c r="O197" s="44" t="s">
        <v>41</v>
      </c>
      <c r="P197" s="44" t="s">
        <v>355</v>
      </c>
      <c r="BI197" s="44">
        <v>4.4999999999999998E-2</v>
      </c>
      <c r="BM197" s="44" t="s">
        <v>186</v>
      </c>
      <c r="BO197" s="44">
        <v>0.21199999999999999</v>
      </c>
      <c r="BS197" s="44" t="s">
        <v>186</v>
      </c>
      <c r="BU197" s="44">
        <v>0.19500000000000001</v>
      </c>
      <c r="BY197" s="44" t="s">
        <v>186</v>
      </c>
      <c r="CA197" s="44">
        <v>5.3999999999999999E-2</v>
      </c>
      <c r="CE197" s="44" t="s">
        <v>186</v>
      </c>
    </row>
    <row r="198" spans="1:127" s="44" customFormat="1" ht="12" customHeight="1" x14ac:dyDescent="0.2">
      <c r="A198" s="44">
        <v>196</v>
      </c>
      <c r="B198" s="44">
        <v>80</v>
      </c>
      <c r="C198" s="44" t="s">
        <v>304</v>
      </c>
      <c r="D198" s="50" t="s">
        <v>290</v>
      </c>
      <c r="F198" s="44" t="s">
        <v>241</v>
      </c>
      <c r="G198" s="44" t="s">
        <v>348</v>
      </c>
      <c r="H198" s="44" t="s">
        <v>153</v>
      </c>
      <c r="I198" s="44" t="s">
        <v>40</v>
      </c>
      <c r="K198" s="45"/>
      <c r="L198" s="51">
        <v>1</v>
      </c>
      <c r="N198" s="48" t="s">
        <v>437</v>
      </c>
      <c r="O198" s="44" t="s">
        <v>41</v>
      </c>
      <c r="P198" s="44" t="s">
        <v>355</v>
      </c>
      <c r="BI198" s="44">
        <v>0.13500000000000001</v>
      </c>
      <c r="BM198" s="44" t="s">
        <v>186</v>
      </c>
      <c r="BO198" s="44">
        <v>0.106</v>
      </c>
      <c r="BS198" s="44" t="s">
        <v>186</v>
      </c>
      <c r="BU198" s="44">
        <v>0.26</v>
      </c>
      <c r="BY198" s="44" t="s">
        <v>186</v>
      </c>
      <c r="CA198" s="44">
        <v>0.27</v>
      </c>
      <c r="CE198" s="44" t="s">
        <v>186</v>
      </c>
    </row>
    <row r="199" spans="1:127" s="44" customFormat="1" ht="12" customHeight="1" x14ac:dyDescent="0.2">
      <c r="A199" s="44">
        <v>197</v>
      </c>
      <c r="B199" s="44">
        <v>80</v>
      </c>
      <c r="C199" s="44" t="s">
        <v>304</v>
      </c>
      <c r="D199" s="50" t="s">
        <v>290</v>
      </c>
      <c r="F199" s="44" t="s">
        <v>241</v>
      </c>
      <c r="G199" s="44" t="s">
        <v>347</v>
      </c>
      <c r="H199" s="44" t="s">
        <v>153</v>
      </c>
      <c r="I199" s="44" t="s">
        <v>40</v>
      </c>
      <c r="K199" s="45"/>
      <c r="L199" s="51"/>
      <c r="N199" s="48" t="s">
        <v>437</v>
      </c>
      <c r="O199" s="44" t="s">
        <v>41</v>
      </c>
      <c r="P199" s="44" t="s">
        <v>355</v>
      </c>
      <c r="BI199" s="44">
        <v>0.09</v>
      </c>
      <c r="BM199" s="44" t="s">
        <v>186</v>
      </c>
      <c r="BO199" s="44">
        <v>5.2999999999999999E-2</v>
      </c>
      <c r="BS199" s="44" t="s">
        <v>186</v>
      </c>
      <c r="BU199" s="44">
        <v>0.19500000000000001</v>
      </c>
      <c r="BY199" s="44" t="s">
        <v>186</v>
      </c>
      <c r="CA199" s="44">
        <v>5.3999999999999999E-2</v>
      </c>
      <c r="CE199" s="44" t="s">
        <v>186</v>
      </c>
    </row>
    <row r="200" spans="1:127" s="44" customFormat="1" ht="12" customHeight="1" x14ac:dyDescent="0.2">
      <c r="A200" s="44">
        <v>198</v>
      </c>
      <c r="B200" s="44">
        <v>80</v>
      </c>
      <c r="C200" s="44" t="s">
        <v>304</v>
      </c>
      <c r="D200" s="50" t="s">
        <v>290</v>
      </c>
      <c r="F200" s="44" t="s">
        <v>241</v>
      </c>
      <c r="G200" s="44" t="s">
        <v>348</v>
      </c>
      <c r="H200" s="44" t="s">
        <v>153</v>
      </c>
      <c r="I200" s="44" t="s">
        <v>40</v>
      </c>
      <c r="K200" s="45"/>
      <c r="L200" s="51">
        <v>1</v>
      </c>
      <c r="N200" s="48" t="s">
        <v>437</v>
      </c>
      <c r="O200" s="44" t="s">
        <v>41</v>
      </c>
      <c r="P200" s="44" t="s">
        <v>355</v>
      </c>
      <c r="BI200" s="44">
        <v>0.18</v>
      </c>
      <c r="BM200" s="44" t="s">
        <v>186</v>
      </c>
      <c r="BO200" s="44">
        <v>5.2999999999999999E-2</v>
      </c>
      <c r="BS200" s="44" t="s">
        <v>186</v>
      </c>
      <c r="BU200" s="44">
        <v>0.19500000000000001</v>
      </c>
      <c r="BY200" s="44" t="s">
        <v>186</v>
      </c>
      <c r="CA200" s="44">
        <v>0.216</v>
      </c>
      <c r="CE200" s="44" t="s">
        <v>186</v>
      </c>
    </row>
    <row r="201" spans="1:127" s="44" customFormat="1" ht="12" customHeight="1" x14ac:dyDescent="0.2">
      <c r="A201" s="44">
        <v>199</v>
      </c>
      <c r="B201" s="44">
        <v>80</v>
      </c>
      <c r="C201" s="44" t="s">
        <v>304</v>
      </c>
      <c r="D201" s="50" t="s">
        <v>290</v>
      </c>
      <c r="F201" s="44" t="s">
        <v>241</v>
      </c>
      <c r="G201" s="44" t="s">
        <v>347</v>
      </c>
      <c r="H201" s="44" t="s">
        <v>153</v>
      </c>
      <c r="I201" s="44" t="s">
        <v>40</v>
      </c>
      <c r="K201" s="45"/>
      <c r="L201" s="51"/>
      <c r="N201" s="48" t="s">
        <v>437</v>
      </c>
      <c r="O201" s="44" t="s">
        <v>41</v>
      </c>
      <c r="P201" s="44" t="s">
        <v>355</v>
      </c>
      <c r="BI201" s="44">
        <v>4.4999999999999998E-2</v>
      </c>
      <c r="BM201" s="44" t="s">
        <v>186</v>
      </c>
      <c r="BO201" s="44">
        <v>5.2999999999999999E-2</v>
      </c>
      <c r="BS201" s="44" t="s">
        <v>186</v>
      </c>
      <c r="BU201" s="44">
        <v>0.13</v>
      </c>
      <c r="BY201" s="44" t="s">
        <v>186</v>
      </c>
      <c r="CA201" s="44">
        <v>5.3999999999999999E-2</v>
      </c>
      <c r="CE201" s="44" t="s">
        <v>186</v>
      </c>
    </row>
    <row r="202" spans="1:127" s="44" customFormat="1" ht="12" x14ac:dyDescent="0.2">
      <c r="A202" s="44">
        <v>200</v>
      </c>
      <c r="B202" s="44">
        <v>81</v>
      </c>
      <c r="C202" s="44" t="s">
        <v>306</v>
      </c>
      <c r="D202" s="44" t="s">
        <v>310</v>
      </c>
      <c r="E202" s="44" t="s">
        <v>311</v>
      </c>
      <c r="F202" s="44" t="s">
        <v>242</v>
      </c>
      <c r="G202" s="53">
        <v>2005.6</v>
      </c>
      <c r="H202" s="44" t="s">
        <v>153</v>
      </c>
      <c r="I202" s="44" t="s">
        <v>40</v>
      </c>
      <c r="K202" s="45">
        <v>1</v>
      </c>
      <c r="L202" s="45">
        <v>3</v>
      </c>
      <c r="M202" s="44" t="s">
        <v>197</v>
      </c>
      <c r="P202" s="44" t="s">
        <v>360</v>
      </c>
      <c r="W202" s="44">
        <v>0.06</v>
      </c>
      <c r="X202" s="44">
        <v>1.2E-2</v>
      </c>
      <c r="Y202" s="44">
        <v>0.05</v>
      </c>
      <c r="Z202" s="44">
        <v>0.09</v>
      </c>
      <c r="AA202" s="44" t="s">
        <v>190</v>
      </c>
      <c r="AB202" s="44" t="s">
        <v>191</v>
      </c>
      <c r="AC202" s="44">
        <v>93</v>
      </c>
      <c r="AD202" s="44">
        <v>57</v>
      </c>
      <c r="AE202" s="44">
        <v>12</v>
      </c>
      <c r="AF202" s="44">
        <v>17</v>
      </c>
      <c r="AG202" s="44" t="s">
        <v>192</v>
      </c>
      <c r="BC202" s="44">
        <v>7</v>
      </c>
      <c r="BD202" s="44">
        <v>2</v>
      </c>
      <c r="BE202" s="44">
        <v>5</v>
      </c>
      <c r="BF202" s="44">
        <v>10</v>
      </c>
      <c r="BG202" s="44" t="s">
        <v>193</v>
      </c>
      <c r="CM202" s="44">
        <v>1463</v>
      </c>
      <c r="CN202" s="44">
        <v>982</v>
      </c>
      <c r="CO202" s="44">
        <v>629</v>
      </c>
      <c r="CP202" s="44">
        <v>3931</v>
      </c>
      <c r="CQ202" s="44" t="s">
        <v>191</v>
      </c>
      <c r="DK202" s="44">
        <v>33</v>
      </c>
      <c r="DL202" s="44">
        <v>10</v>
      </c>
      <c r="DM202" s="44">
        <v>21</v>
      </c>
      <c r="DN202" s="44">
        <v>51</v>
      </c>
      <c r="DP202" s="44" t="s">
        <v>191</v>
      </c>
      <c r="DQ202" s="44">
        <v>29</v>
      </c>
      <c r="DR202" s="44">
        <v>7</v>
      </c>
      <c r="DS202" s="44">
        <v>15</v>
      </c>
      <c r="DT202" s="44">
        <v>39</v>
      </c>
      <c r="DU202" s="44" t="s">
        <v>196</v>
      </c>
      <c r="DW202" s="44" t="s">
        <v>108</v>
      </c>
    </row>
    <row r="203" spans="1:127" s="44" customFormat="1" ht="12" x14ac:dyDescent="0.2">
      <c r="A203" s="44">
        <v>201</v>
      </c>
      <c r="B203" s="44">
        <v>81</v>
      </c>
      <c r="C203" s="44" t="s">
        <v>306</v>
      </c>
      <c r="D203" s="44" t="s">
        <v>292</v>
      </c>
      <c r="E203" s="44" t="s">
        <v>311</v>
      </c>
      <c r="F203" s="44" t="s">
        <v>242</v>
      </c>
      <c r="G203" s="53">
        <v>2005.6</v>
      </c>
      <c r="H203" s="44" t="s">
        <v>153</v>
      </c>
      <c r="I203" s="44" t="s">
        <v>40</v>
      </c>
      <c r="K203" s="45">
        <v>1</v>
      </c>
      <c r="L203" s="45">
        <v>3</v>
      </c>
      <c r="M203" s="44">
        <v>12</v>
      </c>
      <c r="P203" s="44" t="s">
        <v>360</v>
      </c>
      <c r="W203" s="44">
        <v>5.8000000000000003E-2</v>
      </c>
      <c r="X203" s="44">
        <v>0.01</v>
      </c>
      <c r="Y203" s="44">
        <v>0.05</v>
      </c>
      <c r="Z203" s="44">
        <v>0.08</v>
      </c>
      <c r="AA203" s="44" t="s">
        <v>190</v>
      </c>
      <c r="AC203" s="44">
        <v>149</v>
      </c>
      <c r="AD203" s="44">
        <v>38</v>
      </c>
      <c r="AE203" s="44">
        <v>100</v>
      </c>
      <c r="AF203" s="44">
        <v>240</v>
      </c>
      <c r="BC203" s="44">
        <v>6</v>
      </c>
      <c r="BD203" s="44">
        <v>3</v>
      </c>
      <c r="BE203" s="44">
        <v>2</v>
      </c>
      <c r="BF203" s="44">
        <v>10</v>
      </c>
      <c r="CM203" s="44">
        <v>1116</v>
      </c>
      <c r="CN203" s="44">
        <v>1065</v>
      </c>
      <c r="CO203" s="44">
        <v>315</v>
      </c>
      <c r="CP203" s="44">
        <v>4089</v>
      </c>
      <c r="CQ203" s="44" t="s">
        <v>194</v>
      </c>
      <c r="DK203" s="44">
        <v>27</v>
      </c>
      <c r="DL203" s="44">
        <v>10</v>
      </c>
      <c r="DM203" s="44">
        <v>10</v>
      </c>
      <c r="DN203" s="44">
        <v>39</v>
      </c>
      <c r="DQ203" s="44">
        <v>11</v>
      </c>
      <c r="DR203" s="44">
        <v>6</v>
      </c>
      <c r="DS203" s="44">
        <v>4</v>
      </c>
      <c r="DT203" s="44">
        <v>22</v>
      </c>
    </row>
    <row r="204" spans="1:127" s="44" customFormat="1" ht="12" x14ac:dyDescent="0.2">
      <c r="A204" s="44">
        <v>202</v>
      </c>
      <c r="B204" s="44">
        <v>83</v>
      </c>
      <c r="C204" s="44" t="s">
        <v>308</v>
      </c>
      <c r="D204" s="44" t="s">
        <v>315</v>
      </c>
      <c r="E204" s="44" t="s">
        <v>312</v>
      </c>
      <c r="F204" s="44" t="s">
        <v>243</v>
      </c>
      <c r="G204" s="44" t="s">
        <v>204</v>
      </c>
      <c r="H204" s="44" t="s">
        <v>205</v>
      </c>
      <c r="I204" s="44" t="s">
        <v>40</v>
      </c>
      <c r="K204" s="45"/>
      <c r="L204" s="45"/>
      <c r="N204" s="44" t="s">
        <v>370</v>
      </c>
      <c r="BC204" s="44">
        <v>121.7</v>
      </c>
      <c r="BD204" s="44">
        <v>34.799999999999997</v>
      </c>
      <c r="BE204" s="44">
        <v>20</v>
      </c>
      <c r="BF204" s="44">
        <v>240</v>
      </c>
    </row>
    <row r="205" spans="1:127" s="44" customFormat="1" ht="12" x14ac:dyDescent="0.2">
      <c r="A205" s="44">
        <v>203</v>
      </c>
      <c r="B205" s="44">
        <v>83</v>
      </c>
      <c r="C205" s="44" t="s">
        <v>308</v>
      </c>
      <c r="D205" s="44" t="s">
        <v>315</v>
      </c>
      <c r="E205" s="44" t="s">
        <v>312</v>
      </c>
      <c r="F205" s="44" t="s">
        <v>243</v>
      </c>
      <c r="G205" s="44" t="s">
        <v>204</v>
      </c>
      <c r="H205" s="44" t="s">
        <v>153</v>
      </c>
      <c r="I205" s="44" t="s">
        <v>40</v>
      </c>
      <c r="K205" s="45"/>
      <c r="L205" s="45"/>
      <c r="N205" s="44" t="s">
        <v>370</v>
      </c>
      <c r="BC205" s="44">
        <v>160.19999999999999</v>
      </c>
      <c r="BD205" s="44">
        <v>57.8</v>
      </c>
      <c r="BE205" s="44">
        <v>40</v>
      </c>
      <c r="BF205" s="44">
        <v>330</v>
      </c>
    </row>
    <row r="206" spans="1:127" s="44" customFormat="1" ht="12" x14ac:dyDescent="0.2">
      <c r="A206" s="44">
        <v>204</v>
      </c>
      <c r="B206" s="44">
        <v>84</v>
      </c>
      <c r="C206" s="44" t="s">
        <v>317</v>
      </c>
      <c r="D206" s="44" t="s">
        <v>313</v>
      </c>
      <c r="F206" s="44" t="s">
        <v>233</v>
      </c>
      <c r="G206" s="53" t="s">
        <v>206</v>
      </c>
      <c r="H206" s="44" t="s">
        <v>205</v>
      </c>
      <c r="I206" s="44" t="s">
        <v>40</v>
      </c>
      <c r="K206" s="45"/>
      <c r="L206" s="45"/>
      <c r="P206" s="44" t="s">
        <v>359</v>
      </c>
      <c r="CG206" s="44">
        <v>500</v>
      </c>
    </row>
    <row r="207" spans="1:127" s="44" customFormat="1" ht="12" x14ac:dyDescent="0.2">
      <c r="A207" s="44">
        <v>205</v>
      </c>
      <c r="B207" s="44">
        <v>84</v>
      </c>
      <c r="C207" s="44" t="s">
        <v>316</v>
      </c>
      <c r="D207" s="44" t="s">
        <v>313</v>
      </c>
      <c r="F207" s="44" t="s">
        <v>233</v>
      </c>
      <c r="G207" s="53" t="s">
        <v>206</v>
      </c>
      <c r="H207" s="44" t="s">
        <v>205</v>
      </c>
      <c r="I207" s="44" t="s">
        <v>40</v>
      </c>
      <c r="K207" s="45"/>
      <c r="L207" s="45"/>
      <c r="P207" s="44" t="s">
        <v>359</v>
      </c>
      <c r="CG207" s="44">
        <v>320</v>
      </c>
    </row>
    <row r="208" spans="1:127" s="44" customFormat="1" ht="12" x14ac:dyDescent="0.2">
      <c r="A208" s="44">
        <v>206</v>
      </c>
      <c r="B208" s="44">
        <v>84</v>
      </c>
      <c r="C208" s="44" t="s">
        <v>316</v>
      </c>
      <c r="D208" s="44" t="s">
        <v>313</v>
      </c>
      <c r="F208" s="44" t="s">
        <v>233</v>
      </c>
      <c r="G208" s="53" t="s">
        <v>206</v>
      </c>
      <c r="H208" s="44" t="s">
        <v>205</v>
      </c>
      <c r="I208" s="44" t="s">
        <v>40</v>
      </c>
      <c r="K208" s="45"/>
      <c r="L208" s="45"/>
      <c r="P208" s="44" t="s">
        <v>359</v>
      </c>
      <c r="CG208" s="44">
        <v>280</v>
      </c>
    </row>
    <row r="209" spans="1:106" s="44" customFormat="1" ht="12" x14ac:dyDescent="0.2">
      <c r="A209" s="44">
        <v>207</v>
      </c>
      <c r="B209" s="44">
        <v>84</v>
      </c>
      <c r="C209" s="44" t="s">
        <v>316</v>
      </c>
      <c r="D209" s="44" t="s">
        <v>313</v>
      </c>
      <c r="F209" s="44" t="s">
        <v>233</v>
      </c>
      <c r="G209" s="44" t="s">
        <v>207</v>
      </c>
      <c r="H209" s="44" t="s">
        <v>205</v>
      </c>
      <c r="I209" s="44" t="s">
        <v>40</v>
      </c>
      <c r="K209" s="45"/>
      <c r="L209" s="45"/>
      <c r="CG209" s="44">
        <v>370</v>
      </c>
    </row>
    <row r="210" spans="1:106" s="44" customFormat="1" ht="12" x14ac:dyDescent="0.2">
      <c r="A210" s="44">
        <v>208</v>
      </c>
      <c r="B210" s="44">
        <v>84</v>
      </c>
      <c r="C210" s="44" t="s">
        <v>316</v>
      </c>
      <c r="D210" s="44" t="s">
        <v>313</v>
      </c>
      <c r="F210" s="44" t="s">
        <v>233</v>
      </c>
      <c r="G210" s="44" t="s">
        <v>208</v>
      </c>
      <c r="H210" s="44" t="s">
        <v>205</v>
      </c>
      <c r="I210" s="44" t="s">
        <v>40</v>
      </c>
      <c r="K210" s="45"/>
      <c r="L210" s="45"/>
      <c r="CG210" s="44">
        <v>280</v>
      </c>
    </row>
    <row r="211" spans="1:106" s="44" customFormat="1" ht="12" x14ac:dyDescent="0.2">
      <c r="A211" s="44">
        <v>209</v>
      </c>
      <c r="B211" s="44">
        <v>84</v>
      </c>
      <c r="C211" s="44" t="s">
        <v>316</v>
      </c>
      <c r="D211" s="44" t="s">
        <v>313</v>
      </c>
      <c r="F211" s="44" t="s">
        <v>233</v>
      </c>
      <c r="G211" s="44" t="s">
        <v>209</v>
      </c>
      <c r="H211" s="44" t="s">
        <v>205</v>
      </c>
      <c r="I211" s="44" t="s">
        <v>40</v>
      </c>
      <c r="K211" s="45"/>
      <c r="L211" s="45"/>
      <c r="CG211" s="44">
        <v>310</v>
      </c>
    </row>
    <row r="212" spans="1:106" s="44" customFormat="1" ht="12" x14ac:dyDescent="0.2">
      <c r="A212" s="44">
        <v>210</v>
      </c>
      <c r="B212" s="44">
        <v>84</v>
      </c>
      <c r="C212" s="44" t="s">
        <v>316</v>
      </c>
      <c r="D212" s="44" t="s">
        <v>313</v>
      </c>
      <c r="F212" s="44" t="s">
        <v>233</v>
      </c>
      <c r="G212" s="44" t="s">
        <v>210</v>
      </c>
      <c r="H212" s="44" t="s">
        <v>205</v>
      </c>
      <c r="I212" s="44" t="s">
        <v>40</v>
      </c>
      <c r="K212" s="45"/>
      <c r="L212" s="45"/>
      <c r="CG212" s="44">
        <v>300</v>
      </c>
    </row>
    <row r="213" spans="1:106" s="44" customFormat="1" ht="12" x14ac:dyDescent="0.2">
      <c r="A213" s="44">
        <v>211</v>
      </c>
      <c r="B213" s="44">
        <v>84</v>
      </c>
      <c r="C213" s="44" t="s">
        <v>316</v>
      </c>
      <c r="D213" s="44" t="s">
        <v>313</v>
      </c>
      <c r="F213" s="44" t="s">
        <v>233</v>
      </c>
      <c r="G213" s="44" t="s">
        <v>211</v>
      </c>
      <c r="H213" s="44" t="s">
        <v>205</v>
      </c>
      <c r="I213" s="44" t="s">
        <v>40</v>
      </c>
      <c r="K213" s="45"/>
      <c r="L213" s="45"/>
      <c r="CG213" s="44">
        <v>310</v>
      </c>
    </row>
    <row r="214" spans="1:106" s="44" customFormat="1" ht="12" x14ac:dyDescent="0.2">
      <c r="A214" s="44">
        <v>212</v>
      </c>
      <c r="B214" s="44">
        <v>84</v>
      </c>
      <c r="C214" s="44" t="s">
        <v>316</v>
      </c>
      <c r="D214" s="44" t="s">
        <v>313</v>
      </c>
      <c r="F214" s="44" t="s">
        <v>233</v>
      </c>
      <c r="G214" s="53" t="s">
        <v>212</v>
      </c>
      <c r="H214" s="44" t="s">
        <v>205</v>
      </c>
      <c r="I214" s="44" t="s">
        <v>40</v>
      </c>
      <c r="K214" s="45"/>
      <c r="L214" s="45"/>
      <c r="CG214" s="44">
        <v>330</v>
      </c>
    </row>
    <row r="215" spans="1:106" s="44" customFormat="1" ht="12" x14ac:dyDescent="0.2">
      <c r="A215" s="44">
        <v>213</v>
      </c>
      <c r="B215" s="44">
        <v>85</v>
      </c>
      <c r="C215" s="44" t="s">
        <v>319</v>
      </c>
      <c r="D215" s="50" t="s">
        <v>318</v>
      </c>
      <c r="E215" s="44" t="s">
        <v>320</v>
      </c>
      <c r="F215" s="44" t="s">
        <v>244</v>
      </c>
      <c r="G215" s="44" t="s">
        <v>213</v>
      </c>
      <c r="H215" s="44" t="s">
        <v>205</v>
      </c>
      <c r="I215" s="44" t="s">
        <v>40</v>
      </c>
      <c r="K215" s="45"/>
      <c r="L215" s="45">
        <v>1</v>
      </c>
      <c r="AC215" s="44">
        <v>0.2</v>
      </c>
      <c r="BC215" s="44">
        <v>100</v>
      </c>
      <c r="BI215" s="44">
        <v>50</v>
      </c>
      <c r="BO215" s="44">
        <v>50</v>
      </c>
      <c r="CA215" s="44">
        <v>50</v>
      </c>
      <c r="CG215" s="44">
        <v>500</v>
      </c>
    </row>
    <row r="216" spans="1:106" s="44" customFormat="1" ht="12" x14ac:dyDescent="0.2">
      <c r="A216" s="44">
        <v>214</v>
      </c>
      <c r="B216" s="44">
        <v>90</v>
      </c>
      <c r="C216" s="44" t="s">
        <v>329</v>
      </c>
      <c r="D216" s="50" t="s">
        <v>327</v>
      </c>
      <c r="E216" s="44" t="s">
        <v>331</v>
      </c>
      <c r="F216" s="44" t="s">
        <v>246</v>
      </c>
      <c r="G216" s="44" t="s">
        <v>250</v>
      </c>
      <c r="H216" s="44" t="s">
        <v>205</v>
      </c>
      <c r="I216" s="44" t="s">
        <v>40</v>
      </c>
      <c r="K216" s="45">
        <v>1</v>
      </c>
      <c r="L216" s="45">
        <v>1</v>
      </c>
      <c r="Q216" s="44">
        <v>3900</v>
      </c>
      <c r="R216" s="44">
        <v>600</v>
      </c>
      <c r="S216" s="44">
        <v>3100</v>
      </c>
      <c r="T216" s="44">
        <v>4400</v>
      </c>
      <c r="W216" s="44">
        <v>3.5000000000000003E-2</v>
      </c>
      <c r="X216" s="44">
        <v>6.0000000000000001E-3</v>
      </c>
      <c r="Y216" s="44">
        <v>3.1E-2</v>
      </c>
      <c r="Z216" s="44">
        <v>3.9E-2</v>
      </c>
      <c r="AA216" s="44" t="s">
        <v>221</v>
      </c>
      <c r="AV216" s="44">
        <v>54</v>
      </c>
      <c r="AW216" s="44">
        <v>24</v>
      </c>
      <c r="AX216" s="44">
        <v>37</v>
      </c>
      <c r="AY216" s="44">
        <v>71</v>
      </c>
    </row>
    <row r="217" spans="1:106" s="44" customFormat="1" ht="12" x14ac:dyDescent="0.2">
      <c r="A217" s="44">
        <v>215</v>
      </c>
      <c r="B217" s="44">
        <v>92</v>
      </c>
      <c r="C217" s="44" t="s">
        <v>336</v>
      </c>
      <c r="D217" s="50" t="s">
        <v>334</v>
      </c>
      <c r="F217" s="44" t="s">
        <v>86</v>
      </c>
      <c r="G217" s="44" t="s">
        <v>229</v>
      </c>
      <c r="H217" s="44" t="s">
        <v>264</v>
      </c>
      <c r="I217" s="44" t="s">
        <v>40</v>
      </c>
      <c r="K217" s="45"/>
      <c r="L217" s="45">
        <v>9</v>
      </c>
      <c r="CY217" s="44">
        <v>25.08</v>
      </c>
      <c r="CZ217" s="44">
        <v>15.71</v>
      </c>
      <c r="DA217" s="44">
        <v>11.1</v>
      </c>
      <c r="DB217" s="44">
        <v>44.4</v>
      </c>
    </row>
    <row r="218" spans="1:106" s="44" customFormat="1" ht="12" x14ac:dyDescent="0.2">
      <c r="A218" s="44">
        <v>216</v>
      </c>
      <c r="B218" s="44">
        <v>94</v>
      </c>
      <c r="C218" s="44" t="s">
        <v>343</v>
      </c>
      <c r="D218" s="50" t="s">
        <v>341</v>
      </c>
      <c r="F218" s="44" t="s">
        <v>233</v>
      </c>
      <c r="G218" s="44" t="s">
        <v>256</v>
      </c>
      <c r="H218" s="44" t="s">
        <v>99</v>
      </c>
      <c r="I218" s="44" t="s">
        <v>40</v>
      </c>
      <c r="K218" s="51">
        <v>1</v>
      </c>
      <c r="L218" s="45">
        <v>1</v>
      </c>
      <c r="M218" s="44">
        <v>360</v>
      </c>
      <c r="P218" s="44" t="s">
        <v>375</v>
      </c>
      <c r="Q218" s="44">
        <v>0.1</v>
      </c>
      <c r="U218" s="44" t="s">
        <v>186</v>
      </c>
      <c r="W218" s="44">
        <v>1235</v>
      </c>
      <c r="AO218" s="44">
        <v>102</v>
      </c>
      <c r="CG218" s="44">
        <v>10</v>
      </c>
      <c r="CK218" s="44" t="s">
        <v>228</v>
      </c>
    </row>
    <row r="219" spans="1:106" s="44" customFormat="1" ht="12" x14ac:dyDescent="0.2">
      <c r="A219" s="44">
        <v>217</v>
      </c>
      <c r="B219" s="44">
        <v>94</v>
      </c>
      <c r="C219" s="44" t="s">
        <v>343</v>
      </c>
      <c r="D219" s="50" t="s">
        <v>341</v>
      </c>
      <c r="F219" s="44" t="s">
        <v>233</v>
      </c>
      <c r="G219" s="44" t="s">
        <v>256</v>
      </c>
      <c r="H219" s="44" t="s">
        <v>99</v>
      </c>
      <c r="I219" s="44" t="s">
        <v>40</v>
      </c>
      <c r="K219" s="51"/>
      <c r="L219" s="45">
        <v>1</v>
      </c>
      <c r="Q219" s="44">
        <v>0.1</v>
      </c>
      <c r="U219" s="44" t="s">
        <v>186</v>
      </c>
      <c r="W219" s="44">
        <v>530</v>
      </c>
      <c r="AO219" s="44">
        <v>122</v>
      </c>
      <c r="CG219" s="44">
        <v>0</v>
      </c>
      <c r="CK219" s="44" t="s">
        <v>228</v>
      </c>
    </row>
    <row r="220" spans="1:106" s="44" customFormat="1" ht="12" x14ac:dyDescent="0.2">
      <c r="A220" s="44">
        <v>218</v>
      </c>
      <c r="B220" s="44">
        <v>94</v>
      </c>
      <c r="C220" s="44" t="s">
        <v>343</v>
      </c>
      <c r="D220" s="50" t="s">
        <v>341</v>
      </c>
      <c r="F220" s="44" t="s">
        <v>233</v>
      </c>
      <c r="G220" s="44" t="s">
        <v>256</v>
      </c>
      <c r="H220" s="44" t="s">
        <v>99</v>
      </c>
      <c r="I220" s="44" t="s">
        <v>40</v>
      </c>
      <c r="K220" s="51"/>
      <c r="L220" s="45">
        <v>1</v>
      </c>
      <c r="Q220" s="44">
        <v>0</v>
      </c>
      <c r="U220" s="44" t="s">
        <v>186</v>
      </c>
      <c r="W220" s="44">
        <v>1826</v>
      </c>
      <c r="AO220" s="44">
        <v>99</v>
      </c>
      <c r="CG220" s="44">
        <v>20</v>
      </c>
      <c r="CK220" s="44" t="s">
        <v>228</v>
      </c>
    </row>
    <row r="221" spans="1:106" s="44" customFormat="1" ht="12" x14ac:dyDescent="0.2">
      <c r="A221" s="44">
        <v>219</v>
      </c>
      <c r="B221" s="44">
        <v>94</v>
      </c>
      <c r="C221" s="44" t="s">
        <v>343</v>
      </c>
      <c r="D221" s="50" t="s">
        <v>341</v>
      </c>
      <c r="F221" s="44" t="s">
        <v>233</v>
      </c>
      <c r="G221" s="44" t="s">
        <v>256</v>
      </c>
      <c r="H221" s="44" t="s">
        <v>99</v>
      </c>
      <c r="I221" s="44" t="s">
        <v>40</v>
      </c>
      <c r="K221" s="51"/>
      <c r="L221" s="45">
        <v>1</v>
      </c>
      <c r="Q221" s="44">
        <v>0.1</v>
      </c>
      <c r="U221" s="44" t="s">
        <v>186</v>
      </c>
      <c r="W221" s="44">
        <v>1226</v>
      </c>
      <c r="AO221" s="44">
        <v>72</v>
      </c>
      <c r="CG221" s="44">
        <v>10</v>
      </c>
      <c r="CK221" s="44" t="s">
        <v>228</v>
      </c>
    </row>
    <row r="222" spans="1:106" s="44" customFormat="1" ht="12" x14ac:dyDescent="0.2">
      <c r="A222" s="44">
        <v>220</v>
      </c>
      <c r="B222" s="44">
        <v>94</v>
      </c>
      <c r="C222" s="44" t="s">
        <v>343</v>
      </c>
      <c r="D222" s="50" t="s">
        <v>341</v>
      </c>
      <c r="F222" s="44" t="s">
        <v>233</v>
      </c>
      <c r="G222" s="44" t="s">
        <v>256</v>
      </c>
      <c r="H222" s="44" t="s">
        <v>99</v>
      </c>
      <c r="I222" s="44" t="s">
        <v>40</v>
      </c>
      <c r="K222" s="51"/>
      <c r="L222" s="45">
        <v>1</v>
      </c>
      <c r="Q222" s="44">
        <v>0.2</v>
      </c>
      <c r="U222" s="44" t="s">
        <v>186</v>
      </c>
      <c r="W222" s="44">
        <v>990</v>
      </c>
      <c r="AO222" s="44">
        <v>83</v>
      </c>
      <c r="CG222" s="44">
        <v>10</v>
      </c>
      <c r="CK222" s="44" t="s">
        <v>228</v>
      </c>
    </row>
    <row r="223" spans="1:106" s="44" customFormat="1" ht="12" x14ac:dyDescent="0.2">
      <c r="A223" s="44">
        <v>221</v>
      </c>
      <c r="B223" s="44">
        <v>94</v>
      </c>
      <c r="C223" s="44" t="s">
        <v>343</v>
      </c>
      <c r="D223" s="50" t="s">
        <v>341</v>
      </c>
      <c r="F223" s="44" t="s">
        <v>233</v>
      </c>
      <c r="G223" s="44" t="s">
        <v>256</v>
      </c>
      <c r="H223" s="44" t="s">
        <v>99</v>
      </c>
      <c r="I223" s="44" t="s">
        <v>40</v>
      </c>
      <c r="K223" s="51"/>
      <c r="L223" s="45">
        <v>1</v>
      </c>
      <c r="Q223" s="44">
        <v>0.2</v>
      </c>
      <c r="U223" s="44" t="s">
        <v>186</v>
      </c>
      <c r="W223" s="44">
        <v>956</v>
      </c>
      <c r="AO223" s="44">
        <v>74</v>
      </c>
      <c r="CG223" s="44">
        <v>0</v>
      </c>
      <c r="CK223" s="44" t="s">
        <v>228</v>
      </c>
    </row>
    <row r="224" spans="1:106" s="44" customFormat="1" ht="12" x14ac:dyDescent="0.2">
      <c r="A224" s="44">
        <v>222</v>
      </c>
      <c r="B224" s="44">
        <v>94</v>
      </c>
      <c r="C224" s="44" t="s">
        <v>343</v>
      </c>
      <c r="D224" s="50" t="s">
        <v>341</v>
      </c>
      <c r="F224" s="44" t="s">
        <v>233</v>
      </c>
      <c r="G224" s="44" t="s">
        <v>256</v>
      </c>
      <c r="H224" s="44" t="s">
        <v>99</v>
      </c>
      <c r="I224" s="44" t="s">
        <v>40</v>
      </c>
      <c r="K224" s="51"/>
      <c r="L224" s="45">
        <v>1</v>
      </c>
      <c r="Q224" s="44">
        <v>0.2</v>
      </c>
      <c r="U224" s="44" t="s">
        <v>186</v>
      </c>
      <c r="W224" s="44">
        <v>1140</v>
      </c>
      <c r="AO224" s="44">
        <v>35</v>
      </c>
      <c r="CG224" s="44">
        <v>10</v>
      </c>
      <c r="CK224" s="44" t="s">
        <v>228</v>
      </c>
    </row>
    <row r="225" spans="1:89" s="44" customFormat="1" ht="12" x14ac:dyDescent="0.2">
      <c r="A225" s="44">
        <v>223</v>
      </c>
      <c r="B225" s="44">
        <v>94</v>
      </c>
      <c r="C225" s="44" t="s">
        <v>343</v>
      </c>
      <c r="D225" s="50" t="s">
        <v>341</v>
      </c>
      <c r="F225" s="44" t="s">
        <v>233</v>
      </c>
      <c r="G225" s="44" t="s">
        <v>256</v>
      </c>
      <c r="H225" s="44" t="s">
        <v>99</v>
      </c>
      <c r="I225" s="44" t="s">
        <v>40</v>
      </c>
      <c r="K225" s="51"/>
      <c r="L225" s="45">
        <v>1</v>
      </c>
      <c r="Q225" s="44">
        <v>0</v>
      </c>
      <c r="U225" s="44" t="s">
        <v>186</v>
      </c>
      <c r="W225" s="44">
        <v>1340</v>
      </c>
      <c r="AO225" s="44">
        <v>117</v>
      </c>
      <c r="CG225" s="44">
        <v>0</v>
      </c>
      <c r="CK225" s="44" t="s">
        <v>228</v>
      </c>
    </row>
    <row r="226" spans="1:89" s="44" customFormat="1" ht="12" x14ac:dyDescent="0.2">
      <c r="A226" s="44">
        <v>224</v>
      </c>
      <c r="B226" s="44">
        <v>94</v>
      </c>
      <c r="C226" s="44" t="s">
        <v>343</v>
      </c>
      <c r="D226" s="50" t="s">
        <v>341</v>
      </c>
      <c r="F226" s="44" t="s">
        <v>233</v>
      </c>
      <c r="G226" s="44" t="s">
        <v>256</v>
      </c>
      <c r="H226" s="44" t="s">
        <v>99</v>
      </c>
      <c r="I226" s="44" t="s">
        <v>40</v>
      </c>
      <c r="K226" s="51"/>
      <c r="L226" s="45">
        <v>1</v>
      </c>
      <c r="Q226" s="44">
        <v>0.3</v>
      </c>
      <c r="U226" s="44" t="s">
        <v>186</v>
      </c>
      <c r="W226" s="44">
        <v>1201</v>
      </c>
      <c r="AO226" s="44">
        <v>68</v>
      </c>
      <c r="CG226" s="44">
        <v>0</v>
      </c>
      <c r="CK226" s="44" t="s">
        <v>228</v>
      </c>
    </row>
    <row r="227" spans="1:89" s="44" customFormat="1" ht="12" x14ac:dyDescent="0.2">
      <c r="A227" s="44">
        <v>225</v>
      </c>
      <c r="B227" s="44">
        <v>94</v>
      </c>
      <c r="C227" s="44" t="s">
        <v>343</v>
      </c>
      <c r="D227" s="50" t="s">
        <v>341</v>
      </c>
      <c r="F227" s="44" t="s">
        <v>233</v>
      </c>
      <c r="G227" s="44" t="s">
        <v>256</v>
      </c>
      <c r="H227" s="44" t="s">
        <v>99</v>
      </c>
      <c r="I227" s="44" t="s">
        <v>40</v>
      </c>
      <c r="K227" s="51"/>
      <c r="L227" s="45">
        <v>1</v>
      </c>
      <c r="Q227" s="44">
        <v>0.1</v>
      </c>
      <c r="U227" s="44" t="s">
        <v>186</v>
      </c>
      <c r="W227" s="44">
        <v>1440</v>
      </c>
      <c r="AO227" s="44">
        <v>41</v>
      </c>
      <c r="CG227" s="44">
        <v>0</v>
      </c>
      <c r="CK227" s="44" t="s">
        <v>228</v>
      </c>
    </row>
    <row r="228" spans="1:89" s="44" customFormat="1" ht="12" x14ac:dyDescent="0.2">
      <c r="A228" s="44">
        <v>226</v>
      </c>
      <c r="B228" s="44">
        <v>94</v>
      </c>
      <c r="C228" s="44" t="s">
        <v>343</v>
      </c>
      <c r="D228" s="50" t="s">
        <v>341</v>
      </c>
      <c r="F228" s="44" t="s">
        <v>233</v>
      </c>
      <c r="G228" s="44" t="s">
        <v>256</v>
      </c>
      <c r="H228" s="44" t="s">
        <v>99</v>
      </c>
      <c r="I228" s="44" t="s">
        <v>40</v>
      </c>
      <c r="K228" s="51"/>
      <c r="L228" s="45">
        <v>1</v>
      </c>
      <c r="Q228" s="44">
        <v>0.1</v>
      </c>
      <c r="U228" s="44" t="s">
        <v>186</v>
      </c>
      <c r="W228" s="44">
        <v>640</v>
      </c>
      <c r="AO228" s="44">
        <v>107</v>
      </c>
      <c r="CG228" s="44">
        <v>20</v>
      </c>
      <c r="CK228" s="44" t="s">
        <v>228</v>
      </c>
    </row>
    <row r="229" spans="1:89" s="44" customFormat="1" ht="12" x14ac:dyDescent="0.2">
      <c r="A229" s="44">
        <v>227</v>
      </c>
      <c r="B229" s="44">
        <v>94</v>
      </c>
      <c r="C229" s="44" t="s">
        <v>343</v>
      </c>
      <c r="D229" s="50" t="s">
        <v>341</v>
      </c>
      <c r="F229" s="44" t="s">
        <v>233</v>
      </c>
      <c r="G229" s="44" t="s">
        <v>256</v>
      </c>
      <c r="H229" s="44" t="s">
        <v>99</v>
      </c>
      <c r="I229" s="44" t="s">
        <v>40</v>
      </c>
      <c r="K229" s="51"/>
      <c r="L229" s="45">
        <v>1</v>
      </c>
      <c r="Q229" s="44">
        <v>0.1</v>
      </c>
      <c r="U229" s="44" t="s">
        <v>186</v>
      </c>
      <c r="W229" s="44">
        <v>1416</v>
      </c>
      <c r="AO229" s="44">
        <v>83</v>
      </c>
      <c r="CG229" s="44">
        <v>0</v>
      </c>
      <c r="CK229" s="44" t="s">
        <v>228</v>
      </c>
    </row>
    <row r="230" spans="1:89" s="44" customFormat="1" ht="12" x14ac:dyDescent="0.2">
      <c r="A230" s="44">
        <v>228</v>
      </c>
      <c r="B230" s="44">
        <v>94</v>
      </c>
      <c r="C230" s="44" t="s">
        <v>343</v>
      </c>
      <c r="D230" s="50" t="s">
        <v>341</v>
      </c>
      <c r="F230" s="44" t="s">
        <v>233</v>
      </c>
      <c r="G230" s="44" t="s">
        <v>256</v>
      </c>
      <c r="H230" s="44" t="s">
        <v>99</v>
      </c>
      <c r="I230" s="44" t="s">
        <v>40</v>
      </c>
      <c r="K230" s="51"/>
      <c r="L230" s="45">
        <v>1</v>
      </c>
      <c r="Q230" s="44">
        <v>0.1</v>
      </c>
      <c r="U230" s="44" t="s">
        <v>186</v>
      </c>
      <c r="W230" s="44">
        <v>689</v>
      </c>
      <c r="AO230" s="44">
        <v>112</v>
      </c>
      <c r="CG230" s="44">
        <v>30</v>
      </c>
      <c r="CK230" s="44" t="s">
        <v>228</v>
      </c>
    </row>
    <row r="231" spans="1:89" s="44" customFormat="1" ht="12" x14ac:dyDescent="0.2">
      <c r="A231" s="44">
        <v>229</v>
      </c>
      <c r="B231" s="44">
        <v>94</v>
      </c>
      <c r="C231" s="44" t="s">
        <v>343</v>
      </c>
      <c r="D231" s="50" t="s">
        <v>341</v>
      </c>
      <c r="F231" s="44" t="s">
        <v>233</v>
      </c>
      <c r="G231" s="44" t="s">
        <v>256</v>
      </c>
      <c r="H231" s="44" t="s">
        <v>99</v>
      </c>
      <c r="I231" s="44" t="s">
        <v>40</v>
      </c>
      <c r="K231" s="51"/>
      <c r="L231" s="45">
        <v>1</v>
      </c>
      <c r="Q231" s="44">
        <v>0.1</v>
      </c>
      <c r="U231" s="44" t="s">
        <v>186</v>
      </c>
      <c r="W231" s="44">
        <v>1656</v>
      </c>
      <c r="AO231" s="44">
        <v>36</v>
      </c>
      <c r="CG231" s="44">
        <v>10</v>
      </c>
      <c r="CK231" s="44" t="s">
        <v>228</v>
      </c>
    </row>
    <row r="232" spans="1:89" s="44" customFormat="1" ht="12" x14ac:dyDescent="0.2">
      <c r="A232" s="44">
        <v>230</v>
      </c>
      <c r="B232" s="44">
        <v>94</v>
      </c>
      <c r="C232" s="44" t="s">
        <v>343</v>
      </c>
      <c r="D232" s="50" t="s">
        <v>341</v>
      </c>
      <c r="F232" s="44" t="s">
        <v>233</v>
      </c>
      <c r="G232" s="44" t="s">
        <v>255</v>
      </c>
      <c r="H232" s="44" t="s">
        <v>99</v>
      </c>
      <c r="I232" s="44" t="s">
        <v>40</v>
      </c>
      <c r="K232" s="51"/>
      <c r="L232" s="45">
        <v>1</v>
      </c>
      <c r="Q232" s="44">
        <v>0.2</v>
      </c>
      <c r="U232" s="44" t="s">
        <v>186</v>
      </c>
      <c r="W232" s="44">
        <v>1183</v>
      </c>
      <c r="AO232" s="44">
        <v>160</v>
      </c>
      <c r="CG232" s="44">
        <v>0</v>
      </c>
      <c r="CK232" s="44" t="s">
        <v>228</v>
      </c>
    </row>
    <row r="233" spans="1:89" s="44" customFormat="1" ht="12" x14ac:dyDescent="0.2">
      <c r="A233" s="44">
        <v>231</v>
      </c>
      <c r="B233" s="44">
        <v>94</v>
      </c>
      <c r="C233" s="44" t="s">
        <v>343</v>
      </c>
      <c r="D233" s="50" t="s">
        <v>341</v>
      </c>
      <c r="F233" s="44" t="s">
        <v>233</v>
      </c>
      <c r="G233" s="44" t="s">
        <v>255</v>
      </c>
      <c r="H233" s="44" t="s">
        <v>99</v>
      </c>
      <c r="I233" s="44" t="s">
        <v>40</v>
      </c>
      <c r="K233" s="51"/>
      <c r="L233" s="45">
        <v>1</v>
      </c>
      <c r="Q233" s="44">
        <v>0</v>
      </c>
      <c r="U233" s="44" t="s">
        <v>186</v>
      </c>
      <c r="W233" s="44">
        <v>840</v>
      </c>
      <c r="AO233" s="44">
        <v>66</v>
      </c>
      <c r="CG233" s="44">
        <v>20</v>
      </c>
      <c r="CK233" s="44" t="s">
        <v>228</v>
      </c>
    </row>
    <row r="234" spans="1:89" s="44" customFormat="1" ht="12" x14ac:dyDescent="0.2">
      <c r="A234" s="44">
        <v>232</v>
      </c>
      <c r="B234" s="44">
        <v>94</v>
      </c>
      <c r="C234" s="44" t="s">
        <v>343</v>
      </c>
      <c r="D234" s="50" t="s">
        <v>341</v>
      </c>
      <c r="F234" s="44" t="s">
        <v>233</v>
      </c>
      <c r="G234" s="44" t="s">
        <v>255</v>
      </c>
      <c r="H234" s="44" t="s">
        <v>99</v>
      </c>
      <c r="I234" s="44" t="s">
        <v>40</v>
      </c>
      <c r="K234" s="51"/>
      <c r="L234" s="45">
        <v>1</v>
      </c>
      <c r="Q234" s="44">
        <v>0.1</v>
      </c>
      <c r="U234" s="44" t="s">
        <v>186</v>
      </c>
      <c r="W234" s="44">
        <v>946</v>
      </c>
      <c r="AO234" s="44">
        <v>79</v>
      </c>
      <c r="CG234" s="44">
        <v>0</v>
      </c>
      <c r="CK234" s="44" t="s">
        <v>228</v>
      </c>
    </row>
    <row r="235" spans="1:89" s="44" customFormat="1" ht="12" x14ac:dyDescent="0.2">
      <c r="A235" s="44">
        <v>233</v>
      </c>
      <c r="B235" s="44">
        <v>94</v>
      </c>
      <c r="C235" s="44" t="s">
        <v>343</v>
      </c>
      <c r="D235" s="50" t="s">
        <v>341</v>
      </c>
      <c r="F235" s="44" t="s">
        <v>233</v>
      </c>
      <c r="G235" s="44" t="s">
        <v>255</v>
      </c>
      <c r="H235" s="44" t="s">
        <v>99</v>
      </c>
      <c r="I235" s="44" t="s">
        <v>40</v>
      </c>
      <c r="K235" s="51"/>
      <c r="L235" s="45">
        <v>1</v>
      </c>
      <c r="Q235" s="44">
        <v>0.2</v>
      </c>
      <c r="U235" s="44" t="s">
        <v>186</v>
      </c>
      <c r="W235" s="44">
        <v>1417</v>
      </c>
      <c r="AO235" s="44">
        <v>74</v>
      </c>
      <c r="CG235" s="44">
        <v>10</v>
      </c>
      <c r="CK235" s="44" t="s">
        <v>228</v>
      </c>
    </row>
    <row r="236" spans="1:89" s="44" customFormat="1" ht="12" x14ac:dyDescent="0.2">
      <c r="A236" s="44">
        <v>234</v>
      </c>
      <c r="B236" s="44">
        <v>94</v>
      </c>
      <c r="C236" s="44" t="s">
        <v>343</v>
      </c>
      <c r="D236" s="50" t="s">
        <v>341</v>
      </c>
      <c r="F236" s="44" t="s">
        <v>233</v>
      </c>
      <c r="G236" s="44" t="s">
        <v>255</v>
      </c>
      <c r="H236" s="44" t="s">
        <v>99</v>
      </c>
      <c r="I236" s="44" t="s">
        <v>40</v>
      </c>
      <c r="K236" s="51"/>
      <c r="L236" s="45">
        <v>1</v>
      </c>
      <c r="Q236" s="44">
        <v>0.3</v>
      </c>
      <c r="U236" s="44" t="s">
        <v>186</v>
      </c>
      <c r="W236" s="44">
        <v>944</v>
      </c>
      <c r="AO236" s="44">
        <v>59</v>
      </c>
      <c r="CG236" s="44">
        <v>0</v>
      </c>
      <c r="CK236" s="44" t="s">
        <v>228</v>
      </c>
    </row>
    <row r="237" spans="1:89" s="44" customFormat="1" ht="12" x14ac:dyDescent="0.2">
      <c r="A237" s="44">
        <v>235</v>
      </c>
      <c r="B237" s="44">
        <v>94</v>
      </c>
      <c r="C237" s="44" t="s">
        <v>343</v>
      </c>
      <c r="D237" s="50" t="s">
        <v>341</v>
      </c>
      <c r="F237" s="44" t="s">
        <v>233</v>
      </c>
      <c r="G237" s="44" t="s">
        <v>255</v>
      </c>
      <c r="H237" s="44" t="s">
        <v>99</v>
      </c>
      <c r="I237" s="44" t="s">
        <v>40</v>
      </c>
      <c r="K237" s="51"/>
      <c r="L237" s="45">
        <v>1</v>
      </c>
      <c r="Q237" s="44">
        <v>0.1</v>
      </c>
      <c r="U237" s="44" t="s">
        <v>186</v>
      </c>
      <c r="W237" s="44">
        <v>672</v>
      </c>
      <c r="AO237" s="44">
        <v>98</v>
      </c>
      <c r="CG237" s="44">
        <v>0</v>
      </c>
      <c r="CK237" s="44" t="s">
        <v>228</v>
      </c>
    </row>
    <row r="238" spans="1:89" s="44" customFormat="1" ht="12" x14ac:dyDescent="0.2">
      <c r="A238" s="44">
        <v>236</v>
      </c>
      <c r="B238" s="44">
        <v>94</v>
      </c>
      <c r="C238" s="44" t="s">
        <v>343</v>
      </c>
      <c r="D238" s="50" t="s">
        <v>341</v>
      </c>
      <c r="F238" s="44" t="s">
        <v>233</v>
      </c>
      <c r="G238" s="44" t="s">
        <v>255</v>
      </c>
      <c r="H238" s="44" t="s">
        <v>99</v>
      </c>
      <c r="I238" s="44" t="s">
        <v>40</v>
      </c>
      <c r="K238" s="51"/>
      <c r="L238" s="45">
        <v>1</v>
      </c>
      <c r="Q238" s="44">
        <v>0.1</v>
      </c>
      <c r="U238" s="44" t="s">
        <v>186</v>
      </c>
      <c r="W238" s="44">
        <v>900</v>
      </c>
      <c r="AO238" s="44">
        <v>53</v>
      </c>
      <c r="CG238" s="44">
        <v>0</v>
      </c>
      <c r="CK238" s="44" t="s">
        <v>228</v>
      </c>
    </row>
    <row r="239" spans="1:89" s="44" customFormat="1" ht="12" x14ac:dyDescent="0.2">
      <c r="A239" s="44">
        <v>237</v>
      </c>
      <c r="B239" s="44">
        <v>94</v>
      </c>
      <c r="C239" s="44" t="s">
        <v>343</v>
      </c>
      <c r="D239" s="50" t="s">
        <v>341</v>
      </c>
      <c r="F239" s="44" t="s">
        <v>233</v>
      </c>
      <c r="G239" s="44" t="s">
        <v>255</v>
      </c>
      <c r="H239" s="44" t="s">
        <v>99</v>
      </c>
      <c r="I239" s="44" t="s">
        <v>40</v>
      </c>
      <c r="K239" s="51"/>
      <c r="L239" s="45">
        <v>1</v>
      </c>
      <c r="Q239" s="44">
        <v>0</v>
      </c>
      <c r="U239" s="44" t="s">
        <v>186</v>
      </c>
      <c r="W239" s="44">
        <v>1923</v>
      </c>
      <c r="AO239" s="44">
        <v>89</v>
      </c>
      <c r="CG239" s="44">
        <v>10</v>
      </c>
      <c r="CK239" s="44" t="s">
        <v>228</v>
      </c>
    </row>
    <row r="240" spans="1:89" s="44" customFormat="1" ht="12" x14ac:dyDescent="0.2">
      <c r="A240" s="44">
        <v>238</v>
      </c>
      <c r="B240" s="44">
        <v>94</v>
      </c>
      <c r="C240" s="44" t="s">
        <v>343</v>
      </c>
      <c r="D240" s="50" t="s">
        <v>341</v>
      </c>
      <c r="F240" s="44" t="s">
        <v>233</v>
      </c>
      <c r="G240" s="44" t="s">
        <v>255</v>
      </c>
      <c r="H240" s="44" t="s">
        <v>99</v>
      </c>
      <c r="I240" s="44" t="s">
        <v>40</v>
      </c>
      <c r="K240" s="51"/>
      <c r="L240" s="45">
        <v>1</v>
      </c>
      <c r="Q240" s="44">
        <v>0.1</v>
      </c>
      <c r="U240" s="44" t="s">
        <v>186</v>
      </c>
      <c r="W240" s="44">
        <v>742</v>
      </c>
      <c r="AO240" s="44">
        <v>88</v>
      </c>
      <c r="CG240" s="44">
        <v>0</v>
      </c>
      <c r="CK240" s="44" t="s">
        <v>228</v>
      </c>
    </row>
    <row r="241" spans="1:89" s="44" customFormat="1" ht="12" x14ac:dyDescent="0.2">
      <c r="A241" s="44">
        <v>239</v>
      </c>
      <c r="B241" s="44">
        <v>94</v>
      </c>
      <c r="C241" s="44" t="s">
        <v>343</v>
      </c>
      <c r="D241" s="50" t="s">
        <v>341</v>
      </c>
      <c r="F241" s="44" t="s">
        <v>233</v>
      </c>
      <c r="G241" s="44" t="s">
        <v>255</v>
      </c>
      <c r="H241" s="44" t="s">
        <v>99</v>
      </c>
      <c r="I241" s="44" t="s">
        <v>40</v>
      </c>
      <c r="K241" s="51"/>
      <c r="L241" s="45">
        <v>1</v>
      </c>
      <c r="Q241" s="44">
        <v>0.2</v>
      </c>
      <c r="U241" s="44" t="s">
        <v>186</v>
      </c>
      <c r="W241" s="44">
        <v>943</v>
      </c>
      <c r="AO241" s="44">
        <v>103</v>
      </c>
      <c r="CG241" s="44">
        <v>20</v>
      </c>
      <c r="CK241" s="44" t="s">
        <v>228</v>
      </c>
    </row>
    <row r="242" spans="1:89" s="44" customFormat="1" ht="12" x14ac:dyDescent="0.2">
      <c r="A242" s="44">
        <v>240</v>
      </c>
      <c r="B242" s="44">
        <v>94</v>
      </c>
      <c r="C242" s="44" t="s">
        <v>343</v>
      </c>
      <c r="D242" s="50" t="s">
        <v>341</v>
      </c>
      <c r="F242" s="44" t="s">
        <v>233</v>
      </c>
      <c r="G242" s="44" t="s">
        <v>255</v>
      </c>
      <c r="H242" s="44" t="s">
        <v>99</v>
      </c>
      <c r="I242" s="44" t="s">
        <v>40</v>
      </c>
      <c r="K242" s="51">
        <v>1</v>
      </c>
      <c r="L242" s="45">
        <v>1</v>
      </c>
      <c r="Q242" s="44">
        <v>0.2</v>
      </c>
      <c r="U242" s="44" t="s">
        <v>186</v>
      </c>
      <c r="W242" s="44">
        <v>1090</v>
      </c>
      <c r="AO242" s="44">
        <v>59</v>
      </c>
      <c r="CG242" s="44">
        <v>30</v>
      </c>
      <c r="CK242" s="44" t="s">
        <v>228</v>
      </c>
    </row>
    <row r="243" spans="1:89" s="44" customFormat="1" ht="12" x14ac:dyDescent="0.2">
      <c r="A243" s="44">
        <v>241</v>
      </c>
      <c r="B243" s="44">
        <v>94</v>
      </c>
      <c r="C243" s="44" t="s">
        <v>343</v>
      </c>
      <c r="D243" s="50" t="s">
        <v>341</v>
      </c>
      <c r="F243" s="44" t="s">
        <v>233</v>
      </c>
      <c r="G243" s="44" t="s">
        <v>255</v>
      </c>
      <c r="H243" s="44" t="s">
        <v>99</v>
      </c>
      <c r="I243" s="44" t="s">
        <v>40</v>
      </c>
      <c r="K243" s="51"/>
      <c r="L243" s="45">
        <v>1</v>
      </c>
      <c r="Q243" s="44">
        <v>0</v>
      </c>
      <c r="U243" s="44" t="s">
        <v>186</v>
      </c>
      <c r="W243" s="44">
        <v>1777</v>
      </c>
      <c r="AO243" s="44">
        <v>41</v>
      </c>
      <c r="CG243" s="44">
        <v>0</v>
      </c>
      <c r="CK243" s="44" t="s">
        <v>228</v>
      </c>
    </row>
    <row r="244" spans="1:89" s="44" customFormat="1" ht="12" x14ac:dyDescent="0.2">
      <c r="A244" s="44">
        <v>242</v>
      </c>
      <c r="B244" s="44">
        <v>94</v>
      </c>
      <c r="C244" s="44" t="s">
        <v>342</v>
      </c>
      <c r="D244" s="50" t="s">
        <v>341</v>
      </c>
      <c r="F244" s="44" t="s">
        <v>233</v>
      </c>
      <c r="G244" s="44" t="s">
        <v>255</v>
      </c>
      <c r="H244" s="44" t="s">
        <v>99</v>
      </c>
      <c r="I244" s="44" t="s">
        <v>40</v>
      </c>
      <c r="K244" s="51"/>
      <c r="L244" s="45">
        <v>1</v>
      </c>
      <c r="Q244" s="44">
        <v>0.2</v>
      </c>
      <c r="U244" s="44" t="s">
        <v>186</v>
      </c>
      <c r="W244" s="44">
        <v>1113</v>
      </c>
      <c r="AO244" s="44">
        <v>43</v>
      </c>
      <c r="CG244" s="44">
        <v>0</v>
      </c>
      <c r="CK244" s="44" t="s">
        <v>228</v>
      </c>
    </row>
    <row r="245" spans="1:89" s="44" customFormat="1" ht="12" x14ac:dyDescent="0.2">
      <c r="A245" s="44">
        <v>243</v>
      </c>
      <c r="B245" s="44">
        <v>94</v>
      </c>
      <c r="C245" s="44" t="s">
        <v>342</v>
      </c>
      <c r="D245" s="50" t="s">
        <v>341</v>
      </c>
      <c r="F245" s="44" t="s">
        <v>233</v>
      </c>
      <c r="G245" s="44" t="s">
        <v>255</v>
      </c>
      <c r="H245" s="44" t="s">
        <v>99</v>
      </c>
      <c r="I245" s="44" t="s">
        <v>40</v>
      </c>
      <c r="K245" s="51"/>
      <c r="L245" s="45">
        <v>1</v>
      </c>
      <c r="Q245" s="44">
        <v>0.1</v>
      </c>
      <c r="U245" s="44" t="s">
        <v>186</v>
      </c>
      <c r="W245" s="44">
        <v>865</v>
      </c>
      <c r="AO245" s="44">
        <v>40</v>
      </c>
      <c r="CG245" s="44">
        <v>10</v>
      </c>
      <c r="CK245" s="44" t="s">
        <v>228</v>
      </c>
    </row>
    <row r="246" spans="1:89" s="44" customFormat="1" ht="12" x14ac:dyDescent="0.2">
      <c r="A246" s="44">
        <v>244</v>
      </c>
      <c r="B246" s="44">
        <v>94</v>
      </c>
      <c r="C246" s="44" t="s">
        <v>342</v>
      </c>
      <c r="D246" s="50" t="s">
        <v>341</v>
      </c>
      <c r="F246" s="44" t="s">
        <v>233</v>
      </c>
      <c r="G246" s="44" t="s">
        <v>255</v>
      </c>
      <c r="H246" s="44" t="s">
        <v>99</v>
      </c>
      <c r="I246" s="44" t="s">
        <v>40</v>
      </c>
      <c r="K246" s="51"/>
      <c r="L246" s="45">
        <v>1</v>
      </c>
      <c r="Q246" s="44">
        <v>0.1</v>
      </c>
      <c r="U246" s="44" t="s">
        <v>186</v>
      </c>
      <c r="W246" s="44">
        <v>1872</v>
      </c>
      <c r="AO246" s="44">
        <v>41</v>
      </c>
      <c r="CG246" s="44">
        <v>10</v>
      </c>
      <c r="CK246" s="44" t="s">
        <v>228</v>
      </c>
    </row>
    <row r="247" spans="1:89" s="44" customFormat="1" ht="12" x14ac:dyDescent="0.2">
      <c r="A247" s="44">
        <v>245</v>
      </c>
      <c r="B247" s="44">
        <v>94</v>
      </c>
      <c r="C247" s="44" t="s">
        <v>342</v>
      </c>
      <c r="D247" s="50" t="s">
        <v>341</v>
      </c>
      <c r="F247" s="44" t="s">
        <v>233</v>
      </c>
      <c r="G247" s="44" t="s">
        <v>255</v>
      </c>
      <c r="H247" s="44" t="s">
        <v>99</v>
      </c>
      <c r="I247" s="44" t="s">
        <v>40</v>
      </c>
      <c r="K247" s="51"/>
      <c r="L247" s="45">
        <v>1</v>
      </c>
      <c r="Q247" s="44">
        <v>0.1</v>
      </c>
      <c r="U247" s="44" t="s">
        <v>186</v>
      </c>
      <c r="W247" s="44">
        <v>1203</v>
      </c>
      <c r="AO247" s="44">
        <v>52</v>
      </c>
      <c r="CG247" s="44">
        <v>20</v>
      </c>
      <c r="CK247" s="44" t="s">
        <v>228</v>
      </c>
    </row>
    <row r="248" spans="1:89" s="44" customFormat="1" ht="12" x14ac:dyDescent="0.2">
      <c r="A248" s="44">
        <v>246</v>
      </c>
      <c r="B248" s="44">
        <v>94</v>
      </c>
      <c r="C248" s="44" t="s">
        <v>342</v>
      </c>
      <c r="D248" s="50" t="s">
        <v>341</v>
      </c>
      <c r="F248" s="44" t="s">
        <v>233</v>
      </c>
      <c r="G248" s="44" t="s">
        <v>255</v>
      </c>
      <c r="H248" s="44" t="s">
        <v>99</v>
      </c>
      <c r="I248" s="44" t="s">
        <v>40</v>
      </c>
      <c r="K248" s="51"/>
      <c r="L248" s="45">
        <v>1</v>
      </c>
      <c r="Q248" s="44">
        <v>0.2</v>
      </c>
      <c r="U248" s="44" t="s">
        <v>186</v>
      </c>
      <c r="W248" s="44">
        <v>1352</v>
      </c>
      <c r="AO248" s="44">
        <v>54</v>
      </c>
      <c r="CG248" s="44">
        <v>20</v>
      </c>
      <c r="CK248" s="44" t="s">
        <v>228</v>
      </c>
    </row>
    <row r="249" spans="1:89" s="44" customFormat="1" ht="12" x14ac:dyDescent="0.2">
      <c r="A249" s="44">
        <v>247</v>
      </c>
      <c r="B249" s="44">
        <v>94</v>
      </c>
      <c r="C249" s="44" t="s">
        <v>342</v>
      </c>
      <c r="D249" s="50" t="s">
        <v>341</v>
      </c>
      <c r="F249" s="44" t="s">
        <v>233</v>
      </c>
      <c r="G249" s="44" t="s">
        <v>255</v>
      </c>
      <c r="H249" s="44" t="s">
        <v>99</v>
      </c>
      <c r="I249" s="44" t="s">
        <v>40</v>
      </c>
      <c r="K249" s="51"/>
      <c r="L249" s="45">
        <v>1</v>
      </c>
      <c r="Q249" s="44">
        <v>0</v>
      </c>
      <c r="U249" s="44" t="s">
        <v>186</v>
      </c>
      <c r="W249" s="44">
        <v>3500</v>
      </c>
      <c r="AO249" s="44">
        <v>66</v>
      </c>
      <c r="CG249" s="44">
        <v>20</v>
      </c>
      <c r="CK249" s="44" t="s">
        <v>228</v>
      </c>
    </row>
    <row r="250" spans="1:89" s="44" customFormat="1" ht="12" x14ac:dyDescent="0.2">
      <c r="A250" s="44">
        <v>248</v>
      </c>
      <c r="B250" s="44">
        <v>94</v>
      </c>
      <c r="C250" s="44" t="s">
        <v>342</v>
      </c>
      <c r="D250" s="50" t="s">
        <v>341</v>
      </c>
      <c r="F250" s="44" t="s">
        <v>233</v>
      </c>
      <c r="G250" s="44" t="s">
        <v>255</v>
      </c>
      <c r="H250" s="44" t="s">
        <v>99</v>
      </c>
      <c r="I250" s="44" t="s">
        <v>40</v>
      </c>
      <c r="K250" s="51"/>
      <c r="L250" s="45">
        <v>1</v>
      </c>
      <c r="Q250" s="44">
        <v>0</v>
      </c>
      <c r="U250" s="44" t="s">
        <v>186</v>
      </c>
      <c r="W250" s="44">
        <v>874</v>
      </c>
      <c r="AO250" s="44">
        <v>45</v>
      </c>
      <c r="CG250" s="44">
        <v>10</v>
      </c>
      <c r="CK250" s="44" t="s">
        <v>228</v>
      </c>
    </row>
    <row r="251" spans="1:89" s="44" customFormat="1" ht="12" x14ac:dyDescent="0.2">
      <c r="A251" s="44">
        <v>249</v>
      </c>
      <c r="B251" s="44">
        <v>94</v>
      </c>
      <c r="C251" s="44" t="s">
        <v>342</v>
      </c>
      <c r="D251" s="50" t="s">
        <v>341</v>
      </c>
      <c r="F251" s="44" t="s">
        <v>233</v>
      </c>
      <c r="G251" s="44" t="s">
        <v>255</v>
      </c>
      <c r="H251" s="44" t="s">
        <v>99</v>
      </c>
      <c r="I251" s="44" t="s">
        <v>40</v>
      </c>
      <c r="K251" s="51"/>
      <c r="L251" s="45">
        <v>1</v>
      </c>
      <c r="Q251" s="44">
        <v>0.1</v>
      </c>
      <c r="U251" s="44" t="s">
        <v>186</v>
      </c>
      <c r="W251" s="44">
        <v>1214</v>
      </c>
      <c r="AO251" s="44">
        <v>53</v>
      </c>
      <c r="CG251" s="44">
        <v>0</v>
      </c>
      <c r="CK251" s="44" t="s">
        <v>228</v>
      </c>
    </row>
    <row r="252" spans="1:89" s="44" customFormat="1" ht="12" x14ac:dyDescent="0.2">
      <c r="A252" s="44">
        <v>250</v>
      </c>
      <c r="B252" s="44">
        <v>94</v>
      </c>
      <c r="C252" s="44" t="s">
        <v>342</v>
      </c>
      <c r="D252" s="50" t="s">
        <v>341</v>
      </c>
      <c r="F252" s="44" t="s">
        <v>233</v>
      </c>
      <c r="G252" s="44" t="s">
        <v>255</v>
      </c>
      <c r="H252" s="44" t="s">
        <v>99</v>
      </c>
      <c r="I252" s="44" t="s">
        <v>40</v>
      </c>
      <c r="K252" s="51"/>
      <c r="L252" s="45">
        <v>1</v>
      </c>
      <c r="Q252" s="44">
        <v>0</v>
      </c>
      <c r="U252" s="44" t="s">
        <v>186</v>
      </c>
      <c r="W252" s="44">
        <v>840</v>
      </c>
      <c r="AO252" s="44">
        <v>51</v>
      </c>
      <c r="CG252" s="44">
        <v>0</v>
      </c>
      <c r="CK252" s="44" t="s">
        <v>228</v>
      </c>
    </row>
    <row r="253" spans="1:89" s="44" customFormat="1" ht="12" x14ac:dyDescent="0.2">
      <c r="A253" s="44">
        <v>251</v>
      </c>
      <c r="B253" s="44">
        <v>94</v>
      </c>
      <c r="C253" s="44" t="s">
        <v>342</v>
      </c>
      <c r="D253" s="50" t="s">
        <v>341</v>
      </c>
      <c r="F253" s="44" t="s">
        <v>233</v>
      </c>
      <c r="G253" s="44" t="s">
        <v>255</v>
      </c>
      <c r="H253" s="44" t="s">
        <v>99</v>
      </c>
      <c r="I253" s="44" t="s">
        <v>40</v>
      </c>
      <c r="K253" s="51"/>
      <c r="L253" s="45">
        <v>1</v>
      </c>
      <c r="Q253" s="44">
        <v>0.1</v>
      </c>
      <c r="U253" s="44" t="s">
        <v>186</v>
      </c>
      <c r="W253" s="44">
        <v>1492</v>
      </c>
      <c r="AO253" s="44">
        <v>51</v>
      </c>
      <c r="CG253" s="44">
        <v>0</v>
      </c>
      <c r="CK253" s="44" t="s">
        <v>228</v>
      </c>
    </row>
    <row r="254" spans="1:89" s="44" customFormat="1" ht="12" x14ac:dyDescent="0.2">
      <c r="A254" s="44">
        <v>252</v>
      </c>
      <c r="B254" s="44">
        <v>94</v>
      </c>
      <c r="C254" s="44" t="s">
        <v>342</v>
      </c>
      <c r="D254" s="50" t="s">
        <v>340</v>
      </c>
      <c r="F254" s="44" t="s">
        <v>233</v>
      </c>
      <c r="G254" s="44" t="s">
        <v>255</v>
      </c>
      <c r="H254" s="44" t="s">
        <v>99</v>
      </c>
      <c r="I254" s="44" t="s">
        <v>40</v>
      </c>
      <c r="K254" s="51"/>
      <c r="L254" s="45">
        <v>1</v>
      </c>
      <c r="Q254" s="44">
        <v>0.2</v>
      </c>
      <c r="U254" s="44" t="s">
        <v>186</v>
      </c>
      <c r="W254" s="44">
        <v>1440</v>
      </c>
      <c r="AO254" s="44">
        <v>40</v>
      </c>
      <c r="CG254" s="44">
        <v>0</v>
      </c>
      <c r="CK254" s="44" t="s">
        <v>228</v>
      </c>
    </row>
    <row r="255" spans="1:89" s="44" customFormat="1" ht="12" x14ac:dyDescent="0.2">
      <c r="A255" s="44">
        <v>253</v>
      </c>
      <c r="B255" s="44">
        <v>94</v>
      </c>
      <c r="C255" s="44" t="s">
        <v>342</v>
      </c>
      <c r="D255" s="50" t="s">
        <v>340</v>
      </c>
      <c r="F255" s="44" t="s">
        <v>233</v>
      </c>
      <c r="G255" s="44" t="s">
        <v>255</v>
      </c>
      <c r="H255" s="44" t="s">
        <v>99</v>
      </c>
      <c r="I255" s="44" t="s">
        <v>40</v>
      </c>
      <c r="K255" s="51"/>
      <c r="L255" s="45">
        <v>1</v>
      </c>
      <c r="Q255" s="44">
        <v>0</v>
      </c>
      <c r="U255" s="44" t="s">
        <v>186</v>
      </c>
      <c r="W255" s="44">
        <v>1246</v>
      </c>
      <c r="AO255" s="44">
        <v>51</v>
      </c>
      <c r="CG255" s="44">
        <v>20</v>
      </c>
      <c r="CK255" s="44" t="s">
        <v>228</v>
      </c>
    </row>
    <row r="256" spans="1:89" s="44" customFormat="1" ht="12" x14ac:dyDescent="0.2">
      <c r="A256" s="44">
        <v>254</v>
      </c>
      <c r="B256" s="44">
        <v>94</v>
      </c>
      <c r="C256" s="44" t="s">
        <v>342</v>
      </c>
      <c r="D256" s="50" t="s">
        <v>340</v>
      </c>
      <c r="F256" s="44" t="s">
        <v>233</v>
      </c>
      <c r="G256" s="44" t="s">
        <v>255</v>
      </c>
      <c r="H256" s="44" t="s">
        <v>99</v>
      </c>
      <c r="I256" s="44" t="s">
        <v>40</v>
      </c>
      <c r="K256" s="51"/>
      <c r="L256" s="45">
        <v>1</v>
      </c>
      <c r="Q256" s="44">
        <v>0.2</v>
      </c>
      <c r="U256" s="44" t="s">
        <v>186</v>
      </c>
      <c r="W256" s="44">
        <v>1006</v>
      </c>
      <c r="AO256" s="44">
        <v>83</v>
      </c>
      <c r="CG256" s="44">
        <v>0</v>
      </c>
      <c r="CK256" s="44" t="s">
        <v>228</v>
      </c>
    </row>
    <row r="257" spans="1:89" s="44" customFormat="1" ht="12" x14ac:dyDescent="0.2">
      <c r="A257" s="44">
        <v>255</v>
      </c>
      <c r="B257" s="44">
        <v>94</v>
      </c>
      <c r="C257" s="44" t="s">
        <v>342</v>
      </c>
      <c r="D257" s="50" t="s">
        <v>340</v>
      </c>
      <c r="F257" s="44" t="s">
        <v>233</v>
      </c>
      <c r="G257" s="44" t="s">
        <v>255</v>
      </c>
      <c r="H257" s="44" t="s">
        <v>99</v>
      </c>
      <c r="I257" s="44" t="s">
        <v>40</v>
      </c>
      <c r="K257" s="51"/>
      <c r="L257" s="45">
        <v>1</v>
      </c>
      <c r="Q257" s="44">
        <v>0.1</v>
      </c>
      <c r="U257" s="44" t="s">
        <v>186</v>
      </c>
      <c r="W257" s="44">
        <v>877</v>
      </c>
      <c r="AO257" s="44">
        <v>53</v>
      </c>
      <c r="CG257" s="44">
        <v>20</v>
      </c>
      <c r="CK257" s="44" t="s">
        <v>228</v>
      </c>
    </row>
    <row r="258" spans="1:89" s="44" customFormat="1" ht="12" x14ac:dyDescent="0.2">
      <c r="A258" s="44">
        <v>256</v>
      </c>
      <c r="B258" s="44">
        <v>94</v>
      </c>
      <c r="C258" s="44" t="s">
        <v>342</v>
      </c>
      <c r="D258" s="50" t="s">
        <v>340</v>
      </c>
      <c r="F258" s="44" t="s">
        <v>233</v>
      </c>
      <c r="G258" s="44" t="s">
        <v>255</v>
      </c>
      <c r="H258" s="44" t="s">
        <v>99</v>
      </c>
      <c r="I258" s="44" t="s">
        <v>40</v>
      </c>
      <c r="K258" s="51"/>
      <c r="L258" s="45">
        <v>1</v>
      </c>
      <c r="Q258" s="44">
        <v>0</v>
      </c>
      <c r="U258" s="44" t="s">
        <v>186</v>
      </c>
      <c r="W258" s="44">
        <v>1295</v>
      </c>
      <c r="AO258" s="44">
        <v>62</v>
      </c>
      <c r="CG258" s="44">
        <v>0</v>
      </c>
      <c r="CK258" s="44" t="s">
        <v>228</v>
      </c>
    </row>
    <row r="259" spans="1:89" s="44" customFormat="1" ht="12" x14ac:dyDescent="0.2">
      <c r="A259" s="44">
        <v>257</v>
      </c>
      <c r="B259" s="44">
        <v>94</v>
      </c>
      <c r="C259" s="44" t="s">
        <v>342</v>
      </c>
      <c r="D259" s="50" t="s">
        <v>340</v>
      </c>
      <c r="F259" s="44" t="s">
        <v>233</v>
      </c>
      <c r="G259" s="44" t="s">
        <v>255</v>
      </c>
      <c r="H259" s="44" t="s">
        <v>99</v>
      </c>
      <c r="I259" s="44" t="s">
        <v>40</v>
      </c>
      <c r="K259" s="51"/>
      <c r="L259" s="45">
        <v>1</v>
      </c>
      <c r="Q259" s="44">
        <v>0</v>
      </c>
      <c r="U259" s="44" t="s">
        <v>186</v>
      </c>
      <c r="W259" s="44">
        <v>1251</v>
      </c>
      <c r="AO259" s="44">
        <v>79</v>
      </c>
      <c r="CG259" s="44">
        <v>20</v>
      </c>
      <c r="CK259" s="44" t="s">
        <v>228</v>
      </c>
    </row>
    <row r="260" spans="1:89" s="44" customFormat="1" ht="12" x14ac:dyDescent="0.2">
      <c r="A260" s="44">
        <v>258</v>
      </c>
      <c r="B260" s="44">
        <v>94</v>
      </c>
      <c r="C260" s="44" t="s">
        <v>342</v>
      </c>
      <c r="D260" s="50" t="s">
        <v>340</v>
      </c>
      <c r="F260" s="44" t="s">
        <v>233</v>
      </c>
      <c r="G260" s="44" t="s">
        <v>255</v>
      </c>
      <c r="H260" s="44" t="s">
        <v>99</v>
      </c>
      <c r="I260" s="44" t="s">
        <v>40</v>
      </c>
      <c r="K260" s="51"/>
      <c r="L260" s="45">
        <v>1</v>
      </c>
      <c r="Q260" s="44">
        <v>0.1</v>
      </c>
      <c r="U260" s="44" t="s">
        <v>186</v>
      </c>
      <c r="W260" s="44">
        <v>1397</v>
      </c>
      <c r="AO260" s="44">
        <v>49</v>
      </c>
      <c r="CG260" s="44">
        <v>10</v>
      </c>
      <c r="CK260" s="44" t="s">
        <v>228</v>
      </c>
    </row>
    <row r="261" spans="1:89" s="44" customFormat="1" ht="12" x14ac:dyDescent="0.2">
      <c r="A261" s="44">
        <v>259</v>
      </c>
      <c r="B261" s="44">
        <v>94</v>
      </c>
      <c r="C261" s="44" t="s">
        <v>342</v>
      </c>
      <c r="D261" s="50" t="s">
        <v>340</v>
      </c>
      <c r="F261" s="44" t="s">
        <v>233</v>
      </c>
      <c r="G261" s="44" t="s">
        <v>255</v>
      </c>
      <c r="H261" s="44" t="s">
        <v>99</v>
      </c>
      <c r="I261" s="44" t="s">
        <v>40</v>
      </c>
      <c r="K261" s="51"/>
      <c r="L261" s="45">
        <v>1</v>
      </c>
      <c r="Q261" s="44">
        <v>0.1</v>
      </c>
      <c r="U261" s="44" t="s">
        <v>186</v>
      </c>
      <c r="W261" s="44">
        <v>1704</v>
      </c>
      <c r="AO261" s="44">
        <v>59</v>
      </c>
      <c r="CG261" s="44">
        <v>20</v>
      </c>
      <c r="CK261" s="44" t="s">
        <v>228</v>
      </c>
    </row>
    <row r="262" spans="1:89" s="44" customFormat="1" ht="12" x14ac:dyDescent="0.2">
      <c r="A262" s="44">
        <v>260</v>
      </c>
      <c r="B262" s="44">
        <v>94</v>
      </c>
      <c r="C262" s="44" t="s">
        <v>342</v>
      </c>
      <c r="D262" s="50" t="s">
        <v>340</v>
      </c>
      <c r="F262" s="44" t="s">
        <v>233</v>
      </c>
      <c r="G262" s="44" t="s">
        <v>255</v>
      </c>
      <c r="H262" s="44" t="s">
        <v>99</v>
      </c>
      <c r="I262" s="44" t="s">
        <v>40</v>
      </c>
      <c r="K262" s="51"/>
      <c r="L262" s="45">
        <v>1</v>
      </c>
      <c r="Q262" s="44">
        <v>0.1</v>
      </c>
      <c r="U262" s="44" t="s">
        <v>186</v>
      </c>
      <c r="W262" s="44">
        <v>1265</v>
      </c>
      <c r="AO262" s="44">
        <v>62</v>
      </c>
      <c r="CG262" s="44">
        <v>10</v>
      </c>
      <c r="CK262" s="44" t="s">
        <v>228</v>
      </c>
    </row>
    <row r="263" spans="1:89" s="44" customFormat="1" ht="12" x14ac:dyDescent="0.2">
      <c r="A263" s="44">
        <v>261</v>
      </c>
      <c r="B263" s="44">
        <v>94</v>
      </c>
      <c r="C263" s="44" t="s">
        <v>342</v>
      </c>
      <c r="D263" s="50" t="s">
        <v>340</v>
      </c>
      <c r="F263" s="44" t="s">
        <v>233</v>
      </c>
      <c r="G263" s="44" t="s">
        <v>255</v>
      </c>
      <c r="H263" s="44" t="s">
        <v>99</v>
      </c>
      <c r="I263" s="44" t="s">
        <v>40</v>
      </c>
      <c r="K263" s="51"/>
      <c r="L263" s="45">
        <v>1</v>
      </c>
      <c r="Q263" s="44">
        <v>0</v>
      </c>
      <c r="U263" s="44" t="s">
        <v>186</v>
      </c>
      <c r="W263" s="44">
        <v>1340</v>
      </c>
      <c r="AO263" s="44">
        <v>77</v>
      </c>
      <c r="CG263" s="44">
        <v>10</v>
      </c>
      <c r="CK263" s="44" t="s">
        <v>228</v>
      </c>
    </row>
    <row r="264" spans="1:89" s="44" customFormat="1" ht="12" x14ac:dyDescent="0.2">
      <c r="A264" s="44">
        <v>262</v>
      </c>
      <c r="B264" s="44">
        <v>94</v>
      </c>
      <c r="C264" s="44" t="s">
        <v>342</v>
      </c>
      <c r="D264" s="50" t="s">
        <v>340</v>
      </c>
      <c r="F264" s="44" t="s">
        <v>233</v>
      </c>
      <c r="G264" s="44" t="s">
        <v>255</v>
      </c>
      <c r="H264" s="44" t="s">
        <v>99</v>
      </c>
      <c r="I264" s="44" t="s">
        <v>40</v>
      </c>
      <c r="K264" s="51"/>
      <c r="L264" s="45">
        <v>1</v>
      </c>
      <c r="Q264" s="44">
        <v>0</v>
      </c>
      <c r="U264" s="44" t="s">
        <v>186</v>
      </c>
      <c r="W264" s="44">
        <v>1140</v>
      </c>
      <c r="AO264" s="44">
        <v>64</v>
      </c>
      <c r="CG264" s="44">
        <v>20</v>
      </c>
      <c r="CK264" s="44" t="s">
        <v>228</v>
      </c>
    </row>
    <row r="265" spans="1:89" s="44" customFormat="1" ht="12" x14ac:dyDescent="0.2">
      <c r="A265" s="44">
        <v>263</v>
      </c>
      <c r="B265" s="44">
        <v>94</v>
      </c>
      <c r="C265" s="44" t="s">
        <v>342</v>
      </c>
      <c r="D265" s="50" t="s">
        <v>340</v>
      </c>
      <c r="F265" s="44" t="s">
        <v>233</v>
      </c>
      <c r="G265" s="44" t="s">
        <v>255</v>
      </c>
      <c r="H265" s="44" t="s">
        <v>99</v>
      </c>
      <c r="I265" s="44" t="s">
        <v>40</v>
      </c>
      <c r="K265" s="51"/>
      <c r="L265" s="45">
        <v>1</v>
      </c>
      <c r="Q265" s="44">
        <v>0.1</v>
      </c>
      <c r="U265" s="44" t="s">
        <v>186</v>
      </c>
      <c r="W265" s="44">
        <v>1840</v>
      </c>
      <c r="AO265" s="44">
        <v>51</v>
      </c>
      <c r="CG265" s="44">
        <v>0</v>
      </c>
      <c r="CK265" s="44" t="s">
        <v>228</v>
      </c>
    </row>
    <row r="266" spans="1:89" s="44" customFormat="1" ht="12" x14ac:dyDescent="0.2">
      <c r="A266" s="44">
        <v>264</v>
      </c>
      <c r="B266" s="44">
        <v>94</v>
      </c>
      <c r="C266" s="44" t="s">
        <v>342</v>
      </c>
      <c r="D266" s="50" t="s">
        <v>340</v>
      </c>
      <c r="F266" s="44" t="s">
        <v>233</v>
      </c>
      <c r="G266" s="44" t="s">
        <v>255</v>
      </c>
      <c r="H266" s="44" t="s">
        <v>99</v>
      </c>
      <c r="I266" s="44" t="s">
        <v>40</v>
      </c>
      <c r="K266" s="51">
        <v>1</v>
      </c>
      <c r="L266" s="45">
        <v>1</v>
      </c>
      <c r="Q266" s="44">
        <v>0.2</v>
      </c>
      <c r="U266" s="44" t="s">
        <v>186</v>
      </c>
      <c r="W266" s="44">
        <v>1499</v>
      </c>
      <c r="AO266" s="44">
        <v>105</v>
      </c>
      <c r="CG266" s="44">
        <v>0</v>
      </c>
      <c r="CK266" s="44" t="s">
        <v>228</v>
      </c>
    </row>
    <row r="267" spans="1:89" s="44" customFormat="1" ht="12" x14ac:dyDescent="0.2">
      <c r="A267" s="44">
        <v>265</v>
      </c>
      <c r="B267" s="44">
        <v>94</v>
      </c>
      <c r="C267" s="44" t="s">
        <v>342</v>
      </c>
      <c r="D267" s="50" t="s">
        <v>340</v>
      </c>
      <c r="F267" s="44" t="s">
        <v>233</v>
      </c>
      <c r="G267" s="44" t="s">
        <v>255</v>
      </c>
      <c r="H267" s="44" t="s">
        <v>99</v>
      </c>
      <c r="I267" s="44" t="s">
        <v>40</v>
      </c>
      <c r="K267" s="51"/>
      <c r="L267" s="45">
        <v>1</v>
      </c>
      <c r="Q267" s="44">
        <v>0.1</v>
      </c>
      <c r="U267" s="44" t="s">
        <v>186</v>
      </c>
      <c r="W267" s="44">
        <v>581</v>
      </c>
      <c r="AO267" s="44">
        <v>135</v>
      </c>
      <c r="CG267" s="44">
        <v>20</v>
      </c>
      <c r="CK267" s="44" t="s">
        <v>228</v>
      </c>
    </row>
    <row r="268" spans="1:89" s="44" customFormat="1" ht="12" x14ac:dyDescent="0.2">
      <c r="A268" s="44">
        <v>266</v>
      </c>
      <c r="B268" s="44">
        <v>94</v>
      </c>
      <c r="C268" s="44" t="s">
        <v>342</v>
      </c>
      <c r="D268" s="50" t="s">
        <v>340</v>
      </c>
      <c r="F268" s="44" t="s">
        <v>233</v>
      </c>
      <c r="G268" s="44" t="s">
        <v>255</v>
      </c>
      <c r="H268" s="44" t="s">
        <v>99</v>
      </c>
      <c r="I268" s="44" t="s">
        <v>40</v>
      </c>
      <c r="K268" s="51"/>
      <c r="L268" s="45">
        <v>1</v>
      </c>
      <c r="Q268" s="44">
        <v>0.1</v>
      </c>
      <c r="U268" s="44" t="s">
        <v>186</v>
      </c>
      <c r="W268" s="44">
        <v>1155</v>
      </c>
      <c r="AO268" s="44">
        <v>136</v>
      </c>
      <c r="CG268" s="44">
        <v>10</v>
      </c>
      <c r="CK268" s="44" t="s">
        <v>228</v>
      </c>
    </row>
    <row r="269" spans="1:89" s="44" customFormat="1" ht="12" x14ac:dyDescent="0.2">
      <c r="A269" s="44">
        <v>267</v>
      </c>
      <c r="B269" s="44">
        <v>94</v>
      </c>
      <c r="C269" s="44" t="s">
        <v>342</v>
      </c>
      <c r="D269" s="50" t="s">
        <v>340</v>
      </c>
      <c r="F269" s="44" t="s">
        <v>233</v>
      </c>
      <c r="G269" s="44" t="s">
        <v>255</v>
      </c>
      <c r="H269" s="44" t="s">
        <v>99</v>
      </c>
      <c r="I269" s="44" t="s">
        <v>40</v>
      </c>
      <c r="K269" s="51"/>
      <c r="L269" s="45">
        <v>1</v>
      </c>
      <c r="Q269" s="44">
        <v>0</v>
      </c>
      <c r="U269" s="44" t="s">
        <v>186</v>
      </c>
      <c r="W269" s="44">
        <v>1715</v>
      </c>
      <c r="AO269" s="44">
        <v>190</v>
      </c>
      <c r="CG269" s="44">
        <v>10</v>
      </c>
      <c r="CK269" s="44" t="s">
        <v>228</v>
      </c>
    </row>
    <row r="270" spans="1:89" s="44" customFormat="1" ht="12" x14ac:dyDescent="0.2">
      <c r="A270" s="44">
        <v>268</v>
      </c>
      <c r="B270" s="44">
        <v>94</v>
      </c>
      <c r="C270" s="44" t="s">
        <v>342</v>
      </c>
      <c r="D270" s="50" t="s">
        <v>340</v>
      </c>
      <c r="F270" s="44" t="s">
        <v>233</v>
      </c>
      <c r="G270" s="44" t="s">
        <v>255</v>
      </c>
      <c r="H270" s="44" t="s">
        <v>99</v>
      </c>
      <c r="I270" s="44" t="s">
        <v>40</v>
      </c>
      <c r="K270" s="51"/>
      <c r="L270" s="45">
        <v>1</v>
      </c>
      <c r="Q270" s="44">
        <v>0.2</v>
      </c>
      <c r="U270" s="44" t="s">
        <v>186</v>
      </c>
      <c r="W270" s="44">
        <v>1388</v>
      </c>
      <c r="AO270" s="44">
        <v>150</v>
      </c>
      <c r="CG270" s="44">
        <v>0</v>
      </c>
      <c r="CK270" s="44" t="s">
        <v>228</v>
      </c>
    </row>
    <row r="271" spans="1:89" s="44" customFormat="1" ht="12" x14ac:dyDescent="0.2">
      <c r="A271" s="44">
        <v>269</v>
      </c>
      <c r="B271" s="44">
        <v>94</v>
      </c>
      <c r="C271" s="44" t="s">
        <v>342</v>
      </c>
      <c r="D271" s="50" t="s">
        <v>340</v>
      </c>
      <c r="F271" s="44" t="s">
        <v>233</v>
      </c>
      <c r="G271" s="44" t="s">
        <v>255</v>
      </c>
      <c r="H271" s="44" t="s">
        <v>99</v>
      </c>
      <c r="I271" s="44" t="s">
        <v>40</v>
      </c>
      <c r="K271" s="51"/>
      <c r="L271" s="45">
        <v>1</v>
      </c>
      <c r="Q271" s="44">
        <v>0.2</v>
      </c>
      <c r="U271" s="44" t="s">
        <v>186</v>
      </c>
      <c r="W271" s="44">
        <v>1046</v>
      </c>
      <c r="AO271" s="44">
        <v>118</v>
      </c>
      <c r="CG271" s="44">
        <v>0</v>
      </c>
      <c r="CK271" s="44" t="s">
        <v>228</v>
      </c>
    </row>
    <row r="272" spans="1:89" s="44" customFormat="1" ht="12" x14ac:dyDescent="0.2">
      <c r="A272" s="44">
        <v>270</v>
      </c>
      <c r="B272" s="44">
        <v>94</v>
      </c>
      <c r="C272" s="44" t="s">
        <v>342</v>
      </c>
      <c r="D272" s="50" t="s">
        <v>340</v>
      </c>
      <c r="F272" s="44" t="s">
        <v>233</v>
      </c>
      <c r="G272" s="44" t="s">
        <v>255</v>
      </c>
      <c r="H272" s="44" t="s">
        <v>99</v>
      </c>
      <c r="I272" s="44" t="s">
        <v>40</v>
      </c>
      <c r="K272" s="51"/>
      <c r="L272" s="45">
        <v>1</v>
      </c>
      <c r="Q272" s="44">
        <v>0</v>
      </c>
      <c r="U272" s="44" t="s">
        <v>186</v>
      </c>
      <c r="W272" s="44">
        <v>1071</v>
      </c>
      <c r="AO272" s="44">
        <v>118</v>
      </c>
      <c r="CG272" s="44">
        <v>20</v>
      </c>
      <c r="CK272" s="44" t="s">
        <v>228</v>
      </c>
    </row>
    <row r="273" spans="1:89" s="44" customFormat="1" ht="12" x14ac:dyDescent="0.2">
      <c r="A273" s="44">
        <v>271</v>
      </c>
      <c r="B273" s="44">
        <v>94</v>
      </c>
      <c r="C273" s="44" t="s">
        <v>342</v>
      </c>
      <c r="D273" s="50" t="s">
        <v>340</v>
      </c>
      <c r="F273" s="44" t="s">
        <v>233</v>
      </c>
      <c r="G273" s="44" t="s">
        <v>255</v>
      </c>
      <c r="H273" s="44" t="s">
        <v>99</v>
      </c>
      <c r="I273" s="44" t="s">
        <v>40</v>
      </c>
      <c r="K273" s="51"/>
      <c r="L273" s="45">
        <v>1</v>
      </c>
      <c r="Q273" s="44">
        <v>0.1</v>
      </c>
      <c r="U273" s="44" t="s">
        <v>186</v>
      </c>
      <c r="W273" s="44">
        <v>1036</v>
      </c>
      <c r="AO273" s="44">
        <v>170</v>
      </c>
      <c r="CG273" s="44">
        <v>0</v>
      </c>
      <c r="CK273" s="44" t="s">
        <v>228</v>
      </c>
    </row>
    <row r="274" spans="1:89" s="44" customFormat="1" ht="12" x14ac:dyDescent="0.2">
      <c r="A274" s="44">
        <v>272</v>
      </c>
      <c r="B274" s="44">
        <v>94</v>
      </c>
      <c r="C274" s="44" t="s">
        <v>342</v>
      </c>
      <c r="D274" s="50" t="s">
        <v>340</v>
      </c>
      <c r="F274" s="44" t="s">
        <v>233</v>
      </c>
      <c r="G274" s="44" t="s">
        <v>255</v>
      </c>
      <c r="H274" s="44" t="s">
        <v>99</v>
      </c>
      <c r="I274" s="44" t="s">
        <v>40</v>
      </c>
      <c r="K274" s="51"/>
      <c r="L274" s="45">
        <v>1</v>
      </c>
      <c r="Q274" s="44">
        <v>0.2</v>
      </c>
      <c r="U274" s="44" t="s">
        <v>186</v>
      </c>
      <c r="W274" s="44">
        <v>702</v>
      </c>
      <c r="AO274" s="44">
        <v>1220</v>
      </c>
      <c r="CG274" s="44">
        <v>10</v>
      </c>
      <c r="CK274" s="44" t="s">
        <v>228</v>
      </c>
    </row>
    <row r="275" spans="1:89" s="44" customFormat="1" ht="12" x14ac:dyDescent="0.2">
      <c r="A275" s="44">
        <v>273</v>
      </c>
      <c r="B275" s="44">
        <v>94</v>
      </c>
      <c r="C275" s="44" t="s">
        <v>342</v>
      </c>
      <c r="D275" s="50" t="s">
        <v>340</v>
      </c>
      <c r="F275" s="44" t="s">
        <v>233</v>
      </c>
      <c r="G275" s="44" t="s">
        <v>255</v>
      </c>
      <c r="H275" s="44" t="s">
        <v>99</v>
      </c>
      <c r="I275" s="44" t="s">
        <v>40</v>
      </c>
      <c r="K275" s="51"/>
      <c r="L275" s="45">
        <v>1</v>
      </c>
      <c r="Q275" s="44">
        <v>0</v>
      </c>
      <c r="U275" s="44" t="s">
        <v>186</v>
      </c>
      <c r="W275" s="44">
        <v>1006</v>
      </c>
      <c r="AO275" s="44">
        <v>103</v>
      </c>
      <c r="CG275" s="44">
        <v>0</v>
      </c>
      <c r="CK275" s="44" t="s">
        <v>228</v>
      </c>
    </row>
    <row r="276" spans="1:89" s="44" customFormat="1" ht="12" x14ac:dyDescent="0.2">
      <c r="A276" s="44">
        <v>274</v>
      </c>
      <c r="B276" s="44">
        <v>94</v>
      </c>
      <c r="C276" s="44" t="s">
        <v>342</v>
      </c>
      <c r="D276" s="50" t="s">
        <v>340</v>
      </c>
      <c r="F276" s="44" t="s">
        <v>233</v>
      </c>
      <c r="G276" s="44" t="s">
        <v>255</v>
      </c>
      <c r="H276" s="44" t="s">
        <v>99</v>
      </c>
      <c r="I276" s="44" t="s">
        <v>40</v>
      </c>
      <c r="K276" s="51"/>
      <c r="L276" s="45">
        <v>1</v>
      </c>
      <c r="Q276" s="44">
        <v>0.1</v>
      </c>
      <c r="U276" s="44" t="s">
        <v>186</v>
      </c>
      <c r="W276" s="44">
        <v>570</v>
      </c>
      <c r="AO276" s="44">
        <v>187</v>
      </c>
      <c r="CG276" s="44">
        <v>10</v>
      </c>
      <c r="CK276" s="44" t="s">
        <v>228</v>
      </c>
    </row>
    <row r="277" spans="1:89" s="44" customFormat="1" ht="12" x14ac:dyDescent="0.2">
      <c r="A277" s="44">
        <v>275</v>
      </c>
      <c r="B277" s="44">
        <v>94</v>
      </c>
      <c r="C277" s="44" t="s">
        <v>342</v>
      </c>
      <c r="D277" s="50" t="s">
        <v>340</v>
      </c>
      <c r="F277" s="44" t="s">
        <v>233</v>
      </c>
      <c r="G277" s="44" t="s">
        <v>255</v>
      </c>
      <c r="H277" s="44" t="s">
        <v>99</v>
      </c>
      <c r="I277" s="44" t="s">
        <v>40</v>
      </c>
      <c r="K277" s="51"/>
      <c r="L277" s="45">
        <v>1</v>
      </c>
      <c r="Q277" s="44">
        <v>0</v>
      </c>
      <c r="U277" s="44" t="s">
        <v>186</v>
      </c>
      <c r="W277" s="44">
        <v>523</v>
      </c>
      <c r="AO277" s="44">
        <v>83</v>
      </c>
      <c r="CG277" s="44">
        <v>20</v>
      </c>
      <c r="CK277" s="44" t="s">
        <v>228</v>
      </c>
    </row>
    <row r="278" spans="1:89" s="44" customFormat="1" ht="12" x14ac:dyDescent="0.2">
      <c r="A278" s="44">
        <v>276</v>
      </c>
      <c r="B278" s="44">
        <v>94</v>
      </c>
      <c r="C278" s="44" t="s">
        <v>342</v>
      </c>
      <c r="D278" s="50" t="s">
        <v>340</v>
      </c>
      <c r="F278" s="44" t="s">
        <v>233</v>
      </c>
      <c r="G278" s="44" t="s">
        <v>255</v>
      </c>
      <c r="H278" s="44" t="s">
        <v>99</v>
      </c>
      <c r="I278" s="44" t="s">
        <v>40</v>
      </c>
      <c r="K278" s="51"/>
      <c r="L278" s="45">
        <v>1</v>
      </c>
      <c r="Q278" s="44">
        <v>0.2</v>
      </c>
      <c r="U278" s="44" t="s">
        <v>186</v>
      </c>
      <c r="W278" s="44">
        <v>2815</v>
      </c>
      <c r="AO278" s="44">
        <v>99</v>
      </c>
      <c r="CG278" s="44">
        <v>0</v>
      </c>
      <c r="CK278" s="44" t="s">
        <v>228</v>
      </c>
    </row>
    <row r="279" spans="1:89" s="44" customFormat="1" ht="12" x14ac:dyDescent="0.2">
      <c r="A279" s="44">
        <v>277</v>
      </c>
      <c r="B279" s="44">
        <v>94</v>
      </c>
      <c r="C279" s="44" t="s">
        <v>342</v>
      </c>
      <c r="D279" s="50" t="s">
        <v>340</v>
      </c>
      <c r="F279" s="44" t="s">
        <v>233</v>
      </c>
      <c r="G279" s="44" t="s">
        <v>255</v>
      </c>
      <c r="H279" s="44" t="s">
        <v>99</v>
      </c>
      <c r="I279" s="44" t="s">
        <v>40</v>
      </c>
      <c r="K279" s="51"/>
      <c r="L279" s="45">
        <v>1</v>
      </c>
      <c r="Q279" s="44">
        <v>0.1</v>
      </c>
      <c r="U279" s="44" t="s">
        <v>186</v>
      </c>
      <c r="W279" s="44">
        <v>1868</v>
      </c>
      <c r="AO279" s="44">
        <v>124</v>
      </c>
      <c r="CG279" s="44">
        <v>20</v>
      </c>
      <c r="CK279" s="44" t="s">
        <v>228</v>
      </c>
    </row>
    <row r="280" spans="1:89" s="44" customFormat="1" ht="12" x14ac:dyDescent="0.2">
      <c r="A280" s="44">
        <v>278</v>
      </c>
      <c r="B280" s="44">
        <v>94</v>
      </c>
      <c r="C280" s="44" t="s">
        <v>342</v>
      </c>
      <c r="D280" s="50" t="s">
        <v>340</v>
      </c>
      <c r="F280" s="44" t="s">
        <v>233</v>
      </c>
      <c r="G280" s="44" t="s">
        <v>255</v>
      </c>
      <c r="H280" s="44" t="s">
        <v>99</v>
      </c>
      <c r="I280" s="44" t="s">
        <v>40</v>
      </c>
      <c r="K280" s="51"/>
      <c r="L280" s="45">
        <v>1</v>
      </c>
      <c r="Q280" s="44">
        <v>0.1</v>
      </c>
      <c r="U280" s="44" t="s">
        <v>186</v>
      </c>
      <c r="W280" s="44">
        <v>993</v>
      </c>
      <c r="AO280" s="44">
        <v>177</v>
      </c>
      <c r="CG280" s="44">
        <v>0</v>
      </c>
      <c r="CK280" s="44" t="s">
        <v>228</v>
      </c>
    </row>
    <row r="281" spans="1:89" s="44" customFormat="1" ht="12" x14ac:dyDescent="0.2">
      <c r="A281" s="44">
        <v>279</v>
      </c>
      <c r="B281" s="44">
        <v>94</v>
      </c>
      <c r="C281" s="44" t="s">
        <v>342</v>
      </c>
      <c r="D281" s="50" t="s">
        <v>340</v>
      </c>
      <c r="F281" s="44" t="s">
        <v>233</v>
      </c>
      <c r="G281" s="44" t="s">
        <v>255</v>
      </c>
      <c r="H281" s="44" t="s">
        <v>99</v>
      </c>
      <c r="I281" s="44" t="s">
        <v>40</v>
      </c>
      <c r="K281" s="51"/>
      <c r="L281" s="45">
        <v>1</v>
      </c>
      <c r="Q281" s="44">
        <v>0</v>
      </c>
      <c r="U281" s="44" t="s">
        <v>186</v>
      </c>
      <c r="W281" s="44">
        <v>1623</v>
      </c>
      <c r="AO281" s="44">
        <v>124</v>
      </c>
      <c r="CG281" s="44">
        <v>0</v>
      </c>
      <c r="CK281" s="44" t="s">
        <v>228</v>
      </c>
    </row>
    <row r="282" spans="1:89" s="44" customFormat="1" ht="12" x14ac:dyDescent="0.2">
      <c r="A282" s="44">
        <v>280</v>
      </c>
      <c r="B282" s="44">
        <v>94</v>
      </c>
      <c r="C282" s="44" t="s">
        <v>342</v>
      </c>
      <c r="D282" s="50" t="s">
        <v>340</v>
      </c>
      <c r="F282" s="44" t="s">
        <v>233</v>
      </c>
      <c r="G282" s="44" t="s">
        <v>255</v>
      </c>
      <c r="H282" s="44" t="s">
        <v>99</v>
      </c>
      <c r="I282" s="44" t="s">
        <v>40</v>
      </c>
      <c r="K282" s="51"/>
      <c r="L282" s="45">
        <v>1</v>
      </c>
      <c r="Q282" s="44">
        <v>0</v>
      </c>
      <c r="U282" s="44" t="s">
        <v>186</v>
      </c>
      <c r="W282" s="44">
        <v>2527</v>
      </c>
      <c r="AO282" s="44">
        <v>95</v>
      </c>
      <c r="CG282" s="44">
        <v>10</v>
      </c>
      <c r="CK282" s="44" t="s">
        <v>228</v>
      </c>
    </row>
    <row r="283" spans="1:89" s="44" customFormat="1" ht="12" x14ac:dyDescent="0.2">
      <c r="A283" s="44">
        <v>281</v>
      </c>
      <c r="B283" s="44">
        <v>94</v>
      </c>
      <c r="C283" s="44" t="s">
        <v>342</v>
      </c>
      <c r="D283" s="50" t="s">
        <v>340</v>
      </c>
      <c r="F283" s="44" t="s">
        <v>233</v>
      </c>
      <c r="G283" s="44" t="s">
        <v>255</v>
      </c>
      <c r="H283" s="44" t="s">
        <v>99</v>
      </c>
      <c r="I283" s="44" t="s">
        <v>40</v>
      </c>
      <c r="K283" s="51"/>
      <c r="L283" s="45">
        <v>1</v>
      </c>
      <c r="Q283" s="44">
        <v>0</v>
      </c>
      <c r="U283" s="44" t="s">
        <v>186</v>
      </c>
      <c r="W283" s="44">
        <v>3497</v>
      </c>
      <c r="AO283" s="44">
        <v>80</v>
      </c>
      <c r="CG283" s="44">
        <v>10</v>
      </c>
      <c r="CK283" s="44" t="s">
        <v>228</v>
      </c>
    </row>
    <row r="284" spans="1:89" s="44" customFormat="1" ht="12" x14ac:dyDescent="0.2">
      <c r="A284" s="44">
        <v>282</v>
      </c>
      <c r="B284" s="44">
        <v>94</v>
      </c>
      <c r="C284" s="44" t="s">
        <v>342</v>
      </c>
      <c r="D284" s="50" t="s">
        <v>340</v>
      </c>
      <c r="F284" s="44" t="s">
        <v>233</v>
      </c>
      <c r="G284" s="44" t="s">
        <v>255</v>
      </c>
      <c r="H284" s="44" t="s">
        <v>99</v>
      </c>
      <c r="I284" s="44" t="s">
        <v>40</v>
      </c>
      <c r="K284" s="51"/>
      <c r="L284" s="45">
        <v>1</v>
      </c>
      <c r="Q284" s="44">
        <v>0.2</v>
      </c>
      <c r="U284" s="44" t="s">
        <v>186</v>
      </c>
      <c r="W284" s="44">
        <v>1477</v>
      </c>
      <c r="AO284" s="44">
        <v>134</v>
      </c>
      <c r="CG284" s="44">
        <v>20</v>
      </c>
      <c r="CK284" s="44" t="s">
        <v>228</v>
      </c>
    </row>
    <row r="285" spans="1:89" s="44" customFormat="1" ht="12" x14ac:dyDescent="0.2">
      <c r="A285" s="44">
        <v>283</v>
      </c>
      <c r="B285" s="44">
        <v>94</v>
      </c>
      <c r="C285" s="44" t="s">
        <v>342</v>
      </c>
      <c r="D285" s="50" t="s">
        <v>340</v>
      </c>
      <c r="F285" s="44" t="s">
        <v>233</v>
      </c>
      <c r="G285" s="44" t="s">
        <v>255</v>
      </c>
      <c r="H285" s="44" t="s">
        <v>99</v>
      </c>
      <c r="I285" s="44" t="s">
        <v>40</v>
      </c>
      <c r="K285" s="51"/>
      <c r="L285" s="45">
        <v>1</v>
      </c>
      <c r="Q285" s="44">
        <v>0.1</v>
      </c>
      <c r="U285" s="44" t="s">
        <v>186</v>
      </c>
      <c r="W285" s="44">
        <v>566</v>
      </c>
      <c r="AO285" s="44">
        <v>193</v>
      </c>
      <c r="CG285" s="44">
        <v>10</v>
      </c>
      <c r="CK285" s="44" t="s">
        <v>228</v>
      </c>
    </row>
    <row r="286" spans="1:89" s="44" customFormat="1" ht="12" x14ac:dyDescent="0.2">
      <c r="A286" s="44">
        <v>284</v>
      </c>
      <c r="B286" s="44">
        <v>94</v>
      </c>
      <c r="C286" s="44" t="s">
        <v>342</v>
      </c>
      <c r="D286" s="50" t="s">
        <v>340</v>
      </c>
      <c r="F286" s="44" t="s">
        <v>233</v>
      </c>
      <c r="G286" s="44" t="s">
        <v>255</v>
      </c>
      <c r="H286" s="44" t="s">
        <v>99</v>
      </c>
      <c r="I286" s="44" t="s">
        <v>40</v>
      </c>
      <c r="K286" s="51"/>
      <c r="L286" s="45">
        <v>1</v>
      </c>
      <c r="Q286" s="44">
        <v>0.2</v>
      </c>
      <c r="U286" s="44" t="s">
        <v>186</v>
      </c>
      <c r="W286" s="44">
        <v>870</v>
      </c>
      <c r="AO286" s="44">
        <v>144</v>
      </c>
      <c r="CG286" s="44">
        <v>0</v>
      </c>
      <c r="CK286" s="44" t="s">
        <v>228</v>
      </c>
    </row>
    <row r="287" spans="1:89" s="44" customFormat="1" ht="12" x14ac:dyDescent="0.2">
      <c r="A287" s="44">
        <v>285</v>
      </c>
      <c r="B287" s="44">
        <v>94</v>
      </c>
      <c r="C287" s="44" t="s">
        <v>342</v>
      </c>
      <c r="D287" s="50" t="s">
        <v>340</v>
      </c>
      <c r="F287" s="44" t="s">
        <v>233</v>
      </c>
      <c r="G287" s="44" t="s">
        <v>255</v>
      </c>
      <c r="H287" s="44" t="s">
        <v>99</v>
      </c>
      <c r="I287" s="44" t="s">
        <v>40</v>
      </c>
      <c r="K287" s="51"/>
      <c r="L287" s="45">
        <v>1</v>
      </c>
      <c r="Q287" s="44">
        <v>0.1</v>
      </c>
      <c r="U287" s="44" t="s">
        <v>186</v>
      </c>
      <c r="W287" s="44">
        <v>1012</v>
      </c>
      <c r="AO287" s="44">
        <v>132</v>
      </c>
      <c r="CG287" s="44">
        <v>0</v>
      </c>
      <c r="CK287" s="44" t="s">
        <v>228</v>
      </c>
    </row>
    <row r="288" spans="1:89" s="44" customFormat="1" ht="12" x14ac:dyDescent="0.2">
      <c r="A288" s="44">
        <v>286</v>
      </c>
      <c r="B288" s="44">
        <v>94</v>
      </c>
      <c r="C288" s="44" t="s">
        <v>342</v>
      </c>
      <c r="D288" s="50" t="s">
        <v>340</v>
      </c>
      <c r="F288" s="44" t="s">
        <v>233</v>
      </c>
      <c r="G288" s="44" t="s">
        <v>255</v>
      </c>
      <c r="H288" s="44" t="s">
        <v>99</v>
      </c>
      <c r="I288" s="44" t="s">
        <v>40</v>
      </c>
      <c r="K288" s="51"/>
      <c r="L288" s="45">
        <v>1</v>
      </c>
      <c r="Q288" s="44">
        <v>0</v>
      </c>
      <c r="U288" s="44" t="s">
        <v>186</v>
      </c>
      <c r="W288" s="44">
        <v>950</v>
      </c>
      <c r="AO288" s="44">
        <v>114</v>
      </c>
      <c r="CG288" s="44">
        <v>0</v>
      </c>
      <c r="CK288" s="44" t="s">
        <v>228</v>
      </c>
    </row>
    <row r="289" spans="1:97" s="44" customFormat="1" ht="12" x14ac:dyDescent="0.2">
      <c r="A289" s="44">
        <v>287</v>
      </c>
      <c r="B289" s="44">
        <v>94</v>
      </c>
      <c r="C289" s="44" t="s">
        <v>342</v>
      </c>
      <c r="D289" s="50" t="s">
        <v>340</v>
      </c>
      <c r="F289" s="44" t="s">
        <v>233</v>
      </c>
      <c r="G289" s="44" t="s">
        <v>255</v>
      </c>
      <c r="H289" s="44" t="s">
        <v>99</v>
      </c>
      <c r="I289" s="44" t="s">
        <v>40</v>
      </c>
      <c r="K289" s="51"/>
      <c r="L289" s="45">
        <v>1</v>
      </c>
      <c r="Q289" s="44">
        <v>0.2</v>
      </c>
      <c r="U289" s="44" t="s">
        <v>186</v>
      </c>
      <c r="W289" s="44">
        <v>2101</v>
      </c>
      <c r="AO289" s="44">
        <v>230</v>
      </c>
      <c r="CG289" s="44">
        <v>0</v>
      </c>
      <c r="CK289" s="44" t="s">
        <v>228</v>
      </c>
    </row>
    <row r="290" spans="1:97" s="44" customFormat="1" ht="12" x14ac:dyDescent="0.2">
      <c r="A290" s="44">
        <v>288</v>
      </c>
      <c r="B290" s="44">
        <v>94</v>
      </c>
      <c r="C290" s="44" t="s">
        <v>342</v>
      </c>
      <c r="D290" s="50" t="s">
        <v>340</v>
      </c>
      <c r="F290" s="44" t="s">
        <v>233</v>
      </c>
      <c r="G290" s="44" t="s">
        <v>255</v>
      </c>
      <c r="H290" s="44" t="s">
        <v>99</v>
      </c>
      <c r="I290" s="44" t="s">
        <v>40</v>
      </c>
      <c r="K290" s="51"/>
      <c r="L290" s="45">
        <v>1</v>
      </c>
      <c r="Q290" s="44">
        <v>0</v>
      </c>
      <c r="U290" s="44" t="s">
        <v>186</v>
      </c>
      <c r="W290" s="44">
        <v>1193</v>
      </c>
      <c r="AO290" s="44">
        <v>216</v>
      </c>
      <c r="CG290" s="44">
        <v>10</v>
      </c>
      <c r="CK290" s="44" t="s">
        <v>228</v>
      </c>
    </row>
    <row r="291" spans="1:97" s="44" customFormat="1" ht="12" x14ac:dyDescent="0.2">
      <c r="A291" s="44">
        <v>289</v>
      </c>
      <c r="B291" s="44">
        <v>94</v>
      </c>
      <c r="C291" s="44" t="s">
        <v>342</v>
      </c>
      <c r="D291" s="50" t="s">
        <v>340</v>
      </c>
      <c r="F291" s="44" t="s">
        <v>233</v>
      </c>
      <c r="G291" s="44" t="s">
        <v>255</v>
      </c>
      <c r="H291" s="44" t="s">
        <v>99</v>
      </c>
      <c r="I291" s="44" t="s">
        <v>40</v>
      </c>
      <c r="K291" s="51"/>
      <c r="L291" s="45">
        <v>1</v>
      </c>
      <c r="Q291" s="44">
        <v>0</v>
      </c>
      <c r="U291" s="44" t="s">
        <v>186</v>
      </c>
      <c r="W291" s="44">
        <v>1294</v>
      </c>
      <c r="AO291" s="44">
        <v>150</v>
      </c>
      <c r="CG291" s="44">
        <v>0</v>
      </c>
      <c r="CK291" s="44" t="s">
        <v>228</v>
      </c>
    </row>
    <row r="292" spans="1:97" s="44" customFormat="1" ht="12" x14ac:dyDescent="0.2">
      <c r="A292" s="44">
        <v>290</v>
      </c>
      <c r="B292" s="44">
        <v>94</v>
      </c>
      <c r="C292" s="44" t="s">
        <v>342</v>
      </c>
      <c r="D292" s="50" t="s">
        <v>340</v>
      </c>
      <c r="F292" s="44" t="s">
        <v>233</v>
      </c>
      <c r="G292" s="44" t="s">
        <v>255</v>
      </c>
      <c r="H292" s="44" t="s">
        <v>99</v>
      </c>
      <c r="I292" s="44" t="s">
        <v>40</v>
      </c>
      <c r="K292" s="51"/>
      <c r="L292" s="45">
        <v>1</v>
      </c>
      <c r="Q292" s="44">
        <v>0</v>
      </c>
      <c r="U292" s="44" t="s">
        <v>186</v>
      </c>
      <c r="W292" s="44">
        <v>690</v>
      </c>
      <c r="AO292" s="44">
        <v>287</v>
      </c>
      <c r="CG292" s="44">
        <v>0</v>
      </c>
      <c r="CK292" s="44" t="s">
        <v>228</v>
      </c>
    </row>
    <row r="293" spans="1:97" s="44" customFormat="1" ht="12" x14ac:dyDescent="0.2">
      <c r="A293" s="44">
        <v>291</v>
      </c>
      <c r="B293" s="44">
        <v>94</v>
      </c>
      <c r="C293" s="44" t="s">
        <v>342</v>
      </c>
      <c r="D293" s="50" t="s">
        <v>340</v>
      </c>
      <c r="F293" s="44" t="s">
        <v>233</v>
      </c>
      <c r="G293" s="44" t="s">
        <v>255</v>
      </c>
      <c r="H293" s="44" t="s">
        <v>99</v>
      </c>
      <c r="I293" s="44" t="s">
        <v>40</v>
      </c>
      <c r="K293" s="51"/>
      <c r="L293" s="45">
        <v>1</v>
      </c>
      <c r="Q293" s="44">
        <v>0.1</v>
      </c>
      <c r="U293" s="44" t="s">
        <v>186</v>
      </c>
      <c r="W293" s="44">
        <v>2226</v>
      </c>
      <c r="AO293" s="44">
        <v>184</v>
      </c>
      <c r="CG293" s="44">
        <v>20</v>
      </c>
      <c r="CK293" s="44" t="s">
        <v>228</v>
      </c>
    </row>
    <row r="294" spans="1:97" s="44" customFormat="1" ht="12.75" x14ac:dyDescent="0.2">
      <c r="A294" s="44">
        <v>292</v>
      </c>
      <c r="B294" s="44">
        <v>95</v>
      </c>
      <c r="C294" s="44" t="s">
        <v>345</v>
      </c>
      <c r="D294" s="54" t="s">
        <v>344</v>
      </c>
      <c r="F294" s="44" t="s">
        <v>86</v>
      </c>
      <c r="G294" s="44" t="s">
        <v>234</v>
      </c>
      <c r="H294" s="44" t="s">
        <v>99</v>
      </c>
      <c r="I294" s="44" t="s">
        <v>40</v>
      </c>
      <c r="K294" s="45"/>
      <c r="L294" s="45"/>
      <c r="M294" s="44">
        <v>67</v>
      </c>
      <c r="N294" s="44" t="s">
        <v>373</v>
      </c>
      <c r="Q294" s="44">
        <v>0.43</v>
      </c>
      <c r="R294" s="44">
        <v>0.43</v>
      </c>
      <c r="S294" s="44">
        <v>0</v>
      </c>
      <c r="T294" s="44">
        <v>1.4</v>
      </c>
      <c r="U294" s="44" t="s">
        <v>186</v>
      </c>
      <c r="W294" s="44">
        <v>1486</v>
      </c>
      <c r="X294" s="44">
        <v>568</v>
      </c>
      <c r="Y294" s="44">
        <v>720</v>
      </c>
      <c r="Z294" s="44">
        <v>2623</v>
      </c>
      <c r="AO294" s="44">
        <v>36.340000000000003</v>
      </c>
      <c r="AP294" s="44">
        <v>19.920000000000002</v>
      </c>
      <c r="AQ294" s="44">
        <v>14.08</v>
      </c>
      <c r="AR294" s="44">
        <v>104.63</v>
      </c>
      <c r="AV294" s="44">
        <v>80.989999999999995</v>
      </c>
      <c r="AW294" s="44">
        <v>48.14</v>
      </c>
      <c r="AX294" s="44">
        <v>22.96</v>
      </c>
      <c r="AY294" s="44">
        <v>178.61</v>
      </c>
    </row>
    <row r="295" spans="1:97" s="44" customFormat="1" ht="12.75" x14ac:dyDescent="0.2">
      <c r="A295" s="44">
        <v>293</v>
      </c>
      <c r="B295" s="44">
        <v>95</v>
      </c>
      <c r="C295" s="44" t="s">
        <v>345</v>
      </c>
      <c r="D295" s="54" t="s">
        <v>344</v>
      </c>
      <c r="F295" s="44" t="s">
        <v>86</v>
      </c>
      <c r="G295" s="44" t="s">
        <v>235</v>
      </c>
      <c r="H295" s="44" t="s">
        <v>99</v>
      </c>
      <c r="I295" s="44" t="s">
        <v>40</v>
      </c>
      <c r="K295" s="45"/>
      <c r="L295" s="45"/>
      <c r="M295" s="44">
        <v>91</v>
      </c>
      <c r="N295" s="44" t="s">
        <v>374</v>
      </c>
      <c r="Q295" s="44">
        <v>0.47</v>
      </c>
      <c r="R295" s="44">
        <v>0.2</v>
      </c>
      <c r="S295" s="44">
        <v>0.2</v>
      </c>
      <c r="T295" s="44">
        <v>0.83</v>
      </c>
      <c r="U295" s="44" t="s">
        <v>186</v>
      </c>
      <c r="W295" s="44">
        <v>1427</v>
      </c>
      <c r="X295" s="44">
        <v>566</v>
      </c>
      <c r="Y295" s="44">
        <v>737</v>
      </c>
      <c r="Z295" s="44">
        <v>1255</v>
      </c>
    </row>
    <row r="296" spans="1:97" s="31" customFormat="1" ht="12" x14ac:dyDescent="0.2">
      <c r="A296" s="31">
        <v>294</v>
      </c>
      <c r="B296" s="31">
        <v>7</v>
      </c>
      <c r="C296" s="31" t="s">
        <v>38</v>
      </c>
      <c r="D296" s="31" t="s">
        <v>126</v>
      </c>
      <c r="E296" s="31" t="s">
        <v>127</v>
      </c>
      <c r="F296" s="31" t="s">
        <v>39</v>
      </c>
      <c r="G296" s="31" t="s">
        <v>111</v>
      </c>
      <c r="H296" s="31" t="s">
        <v>35</v>
      </c>
      <c r="I296" s="31" t="s">
        <v>40</v>
      </c>
      <c r="K296" s="36"/>
      <c r="L296" s="36">
        <v>1</v>
      </c>
      <c r="M296" s="31">
        <v>5</v>
      </c>
      <c r="O296" s="31" t="s">
        <v>41</v>
      </c>
      <c r="P296" s="31" t="s">
        <v>28</v>
      </c>
      <c r="CM296" s="31">
        <v>19574</v>
      </c>
      <c r="CS296" s="31">
        <v>5747</v>
      </c>
    </row>
    <row r="297" spans="1:97" s="31" customFormat="1" ht="12" x14ac:dyDescent="0.2">
      <c r="A297" s="31">
        <v>295</v>
      </c>
      <c r="B297" s="31">
        <v>34</v>
      </c>
      <c r="C297" s="31" t="s">
        <v>42</v>
      </c>
      <c r="D297" s="31" t="s">
        <v>124</v>
      </c>
      <c r="E297" s="31" t="s">
        <v>125</v>
      </c>
      <c r="F297" s="31" t="s">
        <v>33</v>
      </c>
      <c r="G297" s="31" t="s">
        <v>43</v>
      </c>
      <c r="H297" s="31" t="s">
        <v>35</v>
      </c>
      <c r="I297" s="31" t="s">
        <v>40</v>
      </c>
      <c r="K297" s="36"/>
      <c r="L297" s="36"/>
      <c r="M297" s="31">
        <v>25</v>
      </c>
      <c r="CM297" s="31">
        <v>1900</v>
      </c>
      <c r="CN297" s="31">
        <v>9405</v>
      </c>
    </row>
    <row r="298" spans="1:97" s="31" customFormat="1" ht="12" x14ac:dyDescent="0.2">
      <c r="A298" s="31">
        <v>296</v>
      </c>
      <c r="B298" s="31">
        <v>39</v>
      </c>
      <c r="C298" s="31" t="s">
        <v>44</v>
      </c>
      <c r="D298" s="31" t="s">
        <v>117</v>
      </c>
      <c r="E298" s="31" t="s">
        <v>118</v>
      </c>
      <c r="F298" s="31" t="s">
        <v>31</v>
      </c>
      <c r="G298" s="31" t="s">
        <v>34</v>
      </c>
      <c r="H298" s="31" t="s">
        <v>35</v>
      </c>
      <c r="I298" s="31" t="s">
        <v>40</v>
      </c>
      <c r="K298" s="36"/>
      <c r="L298" s="36"/>
      <c r="M298" s="31">
        <v>3</v>
      </c>
      <c r="CM298" s="31">
        <v>675.9</v>
      </c>
      <c r="CN298" s="31">
        <v>98.2</v>
      </c>
      <c r="CO298" s="31">
        <v>565.9</v>
      </c>
      <c r="CP298" s="31">
        <v>754.5</v>
      </c>
    </row>
    <row r="299" spans="1:97" s="31" customFormat="1" ht="12" x14ac:dyDescent="0.2">
      <c r="A299" s="31">
        <v>297</v>
      </c>
      <c r="B299" s="31">
        <v>42</v>
      </c>
      <c r="C299" s="31" t="s">
        <v>45</v>
      </c>
      <c r="D299" s="31" t="s">
        <v>128</v>
      </c>
      <c r="F299" s="31" t="s">
        <v>46</v>
      </c>
      <c r="G299" s="31" t="s">
        <v>47</v>
      </c>
      <c r="H299" s="31" t="s">
        <v>35</v>
      </c>
      <c r="I299" s="31" t="s">
        <v>40</v>
      </c>
      <c r="K299" s="36"/>
      <c r="L299" s="36"/>
      <c r="M299" s="31">
        <v>6</v>
      </c>
      <c r="BI299" s="31">
        <v>32.700000000000003</v>
      </c>
      <c r="BK299" s="31">
        <v>18.7</v>
      </c>
      <c r="BL299" s="31">
        <v>38.4</v>
      </c>
      <c r="BO299" s="31">
        <v>60.7</v>
      </c>
      <c r="BQ299" s="31">
        <v>32.1</v>
      </c>
      <c r="BR299" s="31">
        <v>86.6</v>
      </c>
      <c r="BU299" s="31">
        <v>40.9</v>
      </c>
      <c r="BW299" s="31">
        <v>19.7</v>
      </c>
      <c r="BX299" s="31">
        <v>70.599999999999994</v>
      </c>
      <c r="CA299" s="31">
        <v>26</v>
      </c>
      <c r="CC299" s="31">
        <v>11.9</v>
      </c>
      <c r="CD299" s="31">
        <v>42.4</v>
      </c>
      <c r="CE299" s="31" t="s">
        <v>48</v>
      </c>
    </row>
    <row r="300" spans="1:97" s="31" customFormat="1" ht="12" x14ac:dyDescent="0.2">
      <c r="A300" s="31">
        <v>298</v>
      </c>
      <c r="B300" s="31">
        <v>58</v>
      </c>
      <c r="C300" s="31" t="s">
        <v>53</v>
      </c>
      <c r="D300" s="31" t="s">
        <v>134</v>
      </c>
      <c r="E300" s="31" t="s">
        <v>135</v>
      </c>
      <c r="F300" s="31" t="s">
        <v>33</v>
      </c>
      <c r="G300" s="31" t="s">
        <v>54</v>
      </c>
      <c r="H300" s="31" t="s">
        <v>35</v>
      </c>
      <c r="I300" s="31" t="s">
        <v>40</v>
      </c>
      <c r="K300" s="36"/>
      <c r="L300" s="36"/>
      <c r="M300" s="31">
        <v>25</v>
      </c>
      <c r="CM300" s="31">
        <v>1910</v>
      </c>
      <c r="CN300" s="31">
        <v>940</v>
      </c>
    </row>
    <row r="301" spans="1:97" s="31" customFormat="1" ht="12" x14ac:dyDescent="0.2">
      <c r="A301" s="31">
        <v>299</v>
      </c>
      <c r="B301" s="31">
        <v>61</v>
      </c>
      <c r="C301" s="31" t="s">
        <v>32</v>
      </c>
      <c r="D301" s="31" t="s">
        <v>123</v>
      </c>
      <c r="F301" s="31" t="s">
        <v>33</v>
      </c>
      <c r="G301" s="31" t="s">
        <v>34</v>
      </c>
      <c r="H301" s="31" t="s">
        <v>35</v>
      </c>
      <c r="I301" s="31" t="s">
        <v>36</v>
      </c>
      <c r="K301" s="36"/>
      <c r="L301" s="36">
        <v>1</v>
      </c>
      <c r="Q301" s="31">
        <v>130</v>
      </c>
      <c r="R301" s="31">
        <v>60</v>
      </c>
      <c r="W301" s="31">
        <v>0.09</v>
      </c>
      <c r="X301" s="31">
        <v>0.02</v>
      </c>
      <c r="AA301" s="31" t="s">
        <v>30</v>
      </c>
      <c r="AV301" s="31">
        <v>210</v>
      </c>
      <c r="AW301" s="31">
        <v>10</v>
      </c>
      <c r="BC301" s="31">
        <v>160</v>
      </c>
      <c r="BD301" s="31">
        <v>10</v>
      </c>
      <c r="CM301" s="31">
        <v>283</v>
      </c>
      <c r="CN301" s="31">
        <v>322</v>
      </c>
    </row>
    <row r="302" spans="1:97" s="31" customFormat="1" ht="12" x14ac:dyDescent="0.2">
      <c r="A302" s="31">
        <v>300</v>
      </c>
      <c r="B302" s="31">
        <v>61</v>
      </c>
      <c r="C302" s="31" t="s">
        <v>32</v>
      </c>
      <c r="D302" s="31" t="s">
        <v>123</v>
      </c>
      <c r="F302" s="31" t="s">
        <v>33</v>
      </c>
      <c r="G302" s="31" t="s">
        <v>34</v>
      </c>
      <c r="H302" s="31" t="s">
        <v>35</v>
      </c>
      <c r="I302" s="31" t="s">
        <v>37</v>
      </c>
      <c r="K302" s="36"/>
      <c r="L302" s="36">
        <v>1</v>
      </c>
      <c r="Q302" s="31">
        <v>190</v>
      </c>
      <c r="R302" s="31">
        <v>80</v>
      </c>
      <c r="W302" s="31">
        <v>0.04</v>
      </c>
      <c r="X302" s="31">
        <v>0</v>
      </c>
      <c r="AA302" s="31" t="s">
        <v>30</v>
      </c>
      <c r="AV302" s="31">
        <v>180</v>
      </c>
      <c r="AW302" s="31">
        <v>10</v>
      </c>
      <c r="BC302" s="31">
        <v>80</v>
      </c>
      <c r="BD302" s="31">
        <v>20</v>
      </c>
      <c r="CM302" s="31">
        <v>94</v>
      </c>
      <c r="CN302" s="31">
        <v>86</v>
      </c>
    </row>
    <row r="303" spans="1:97" s="31" customFormat="1" ht="12" x14ac:dyDescent="0.2">
      <c r="A303" s="31">
        <v>301</v>
      </c>
      <c r="B303" s="31">
        <v>71</v>
      </c>
      <c r="C303" s="31" t="s">
        <v>49</v>
      </c>
      <c r="D303" s="31" t="s">
        <v>145</v>
      </c>
      <c r="F303" s="31" t="s">
        <v>50</v>
      </c>
      <c r="G303" s="31" t="s">
        <v>51</v>
      </c>
      <c r="H303" s="31" t="s">
        <v>35</v>
      </c>
      <c r="I303" s="31" t="s">
        <v>40</v>
      </c>
      <c r="K303" s="36">
        <v>1</v>
      </c>
      <c r="L303" s="36"/>
      <c r="CM303" s="31">
        <v>3538</v>
      </c>
    </row>
    <row r="304" spans="1:97" s="31" customFormat="1" ht="12" x14ac:dyDescent="0.2">
      <c r="A304" s="31">
        <v>302</v>
      </c>
      <c r="B304" s="31">
        <v>71</v>
      </c>
      <c r="C304" s="31" t="s">
        <v>49</v>
      </c>
      <c r="D304" s="31" t="s">
        <v>145</v>
      </c>
      <c r="F304" s="31" t="s">
        <v>50</v>
      </c>
      <c r="G304" s="31" t="s">
        <v>52</v>
      </c>
      <c r="H304" s="31" t="s">
        <v>35</v>
      </c>
      <c r="I304" s="31" t="s">
        <v>40</v>
      </c>
      <c r="K304" s="36">
        <v>0</v>
      </c>
      <c r="L304" s="36"/>
      <c r="CM304" s="31">
        <v>3889</v>
      </c>
    </row>
    <row r="305" spans="1:101" s="31" customFormat="1" ht="12" x14ac:dyDescent="0.2">
      <c r="A305" s="31">
        <v>303</v>
      </c>
      <c r="B305" s="31">
        <v>73</v>
      </c>
      <c r="C305" s="31" t="s">
        <v>151</v>
      </c>
      <c r="D305" s="31" t="s">
        <v>147</v>
      </c>
      <c r="F305" s="31" t="s">
        <v>149</v>
      </c>
      <c r="G305" s="31" t="s">
        <v>150</v>
      </c>
      <c r="H305" s="31" t="s">
        <v>152</v>
      </c>
      <c r="I305" s="31" t="s">
        <v>63</v>
      </c>
      <c r="K305" s="36"/>
      <c r="L305" s="36"/>
      <c r="CM305" s="31">
        <v>2411</v>
      </c>
      <c r="CQ305" s="31" t="s">
        <v>154</v>
      </c>
      <c r="CS305" s="31">
        <v>689</v>
      </c>
      <c r="CW305" s="31" t="s">
        <v>154</v>
      </c>
    </row>
    <row r="306" spans="1:101" s="31" customFormat="1" ht="12" x14ac:dyDescent="0.2">
      <c r="A306" s="31">
        <v>304</v>
      </c>
      <c r="B306" s="31">
        <v>73</v>
      </c>
      <c r="C306" s="31" t="s">
        <v>151</v>
      </c>
      <c r="D306" s="31" t="s">
        <v>147</v>
      </c>
      <c r="F306" s="31" t="s">
        <v>149</v>
      </c>
      <c r="G306" s="31" t="s">
        <v>150</v>
      </c>
      <c r="H306" s="31" t="s">
        <v>152</v>
      </c>
      <c r="I306" s="31" t="s">
        <v>63</v>
      </c>
      <c r="K306" s="36"/>
      <c r="L306" s="36"/>
      <c r="CM306" s="31">
        <v>2869</v>
      </c>
      <c r="CQ306" s="31" t="s">
        <v>155</v>
      </c>
      <c r="CS306" s="31">
        <v>1290</v>
      </c>
      <c r="CW306" s="31" t="s">
        <v>155</v>
      </c>
    </row>
    <row r="307" spans="1:101" s="31" customFormat="1" ht="12" x14ac:dyDescent="0.2">
      <c r="A307" s="31">
        <v>305</v>
      </c>
      <c r="B307" s="31">
        <v>73</v>
      </c>
      <c r="C307" s="31" t="s">
        <v>151</v>
      </c>
      <c r="D307" s="31" t="s">
        <v>147</v>
      </c>
      <c r="F307" s="31" t="s">
        <v>149</v>
      </c>
      <c r="G307" s="31" t="s">
        <v>150</v>
      </c>
      <c r="H307" s="31" t="s">
        <v>152</v>
      </c>
      <c r="I307" s="31" t="s">
        <v>63</v>
      </c>
      <c r="K307" s="36"/>
      <c r="L307" s="36"/>
      <c r="CM307" s="31">
        <v>774</v>
      </c>
      <c r="CQ307" s="31" t="s">
        <v>154</v>
      </c>
      <c r="CS307" s="31">
        <v>63</v>
      </c>
      <c r="CW307" s="31" t="s">
        <v>154</v>
      </c>
    </row>
    <row r="308" spans="1:101" s="31" customFormat="1" ht="12" x14ac:dyDescent="0.2">
      <c r="A308" s="31">
        <v>306</v>
      </c>
      <c r="B308" s="31">
        <v>73</v>
      </c>
      <c r="C308" s="31" t="s">
        <v>151</v>
      </c>
      <c r="D308" s="31" t="s">
        <v>147</v>
      </c>
      <c r="F308" s="31" t="s">
        <v>149</v>
      </c>
      <c r="G308" s="31" t="s">
        <v>150</v>
      </c>
      <c r="H308" s="31" t="s">
        <v>152</v>
      </c>
      <c r="I308" s="31" t="s">
        <v>63</v>
      </c>
      <c r="K308" s="36"/>
      <c r="L308" s="36"/>
      <c r="CM308" s="31">
        <v>774</v>
      </c>
      <c r="CQ308" s="31" t="s">
        <v>155</v>
      </c>
      <c r="CS308" s="31">
        <v>667</v>
      </c>
      <c r="CW308" s="31" t="s">
        <v>155</v>
      </c>
    </row>
    <row r="309" spans="1:101" s="31" customFormat="1" ht="12" x14ac:dyDescent="0.2">
      <c r="A309" s="31">
        <v>307</v>
      </c>
      <c r="B309" s="31">
        <v>73</v>
      </c>
      <c r="C309" s="31" t="s">
        <v>151</v>
      </c>
      <c r="D309" s="31" t="s">
        <v>147</v>
      </c>
      <c r="F309" s="31" t="s">
        <v>149</v>
      </c>
      <c r="G309" s="31" t="s">
        <v>150</v>
      </c>
      <c r="H309" s="31" t="s">
        <v>152</v>
      </c>
      <c r="I309" s="31" t="s">
        <v>63</v>
      </c>
      <c r="K309" s="36"/>
      <c r="L309" s="36"/>
      <c r="CM309" s="31">
        <v>1614</v>
      </c>
      <c r="CQ309" s="31" t="s">
        <v>154</v>
      </c>
      <c r="CS309" s="31">
        <v>698</v>
      </c>
      <c r="CW309" s="31" t="s">
        <v>154</v>
      </c>
    </row>
    <row r="310" spans="1:101" s="31" customFormat="1" ht="12" x14ac:dyDescent="0.2">
      <c r="A310" s="31">
        <v>308</v>
      </c>
      <c r="B310" s="31">
        <v>73</v>
      </c>
      <c r="C310" s="31" t="s">
        <v>151</v>
      </c>
      <c r="D310" s="31" t="s">
        <v>147</v>
      </c>
      <c r="F310" s="31" t="s">
        <v>149</v>
      </c>
      <c r="G310" s="31" t="s">
        <v>150</v>
      </c>
      <c r="H310" s="31" t="s">
        <v>152</v>
      </c>
      <c r="I310" s="31" t="s">
        <v>63</v>
      </c>
      <c r="K310" s="36"/>
      <c r="L310" s="36"/>
      <c r="CM310" s="31">
        <v>1939</v>
      </c>
      <c r="CQ310" s="31" t="s">
        <v>155</v>
      </c>
      <c r="CS310" s="31">
        <v>1334</v>
      </c>
      <c r="CW310" s="31" t="s">
        <v>155</v>
      </c>
    </row>
    <row r="311" spans="1:101" s="31" customFormat="1" ht="12" x14ac:dyDescent="0.2">
      <c r="A311" s="31">
        <v>309</v>
      </c>
      <c r="B311" s="31">
        <v>73</v>
      </c>
      <c r="C311" s="31" t="s">
        <v>151</v>
      </c>
      <c r="D311" s="31" t="s">
        <v>147</v>
      </c>
      <c r="F311" s="31" t="s">
        <v>149</v>
      </c>
      <c r="G311" s="31" t="s">
        <v>150</v>
      </c>
      <c r="H311" s="31" t="s">
        <v>152</v>
      </c>
      <c r="I311" s="31" t="s">
        <v>63</v>
      </c>
      <c r="K311" s="36"/>
      <c r="L311" s="36"/>
      <c r="CM311" s="31">
        <v>1799</v>
      </c>
      <c r="CQ311" s="31" t="s">
        <v>154</v>
      </c>
      <c r="CS311" s="31">
        <v>705</v>
      </c>
      <c r="CW311" s="31" t="s">
        <v>154</v>
      </c>
    </row>
    <row r="312" spans="1:101" s="31" customFormat="1" ht="12" x14ac:dyDescent="0.2">
      <c r="A312" s="31">
        <v>310</v>
      </c>
      <c r="B312" s="31">
        <v>73</v>
      </c>
      <c r="C312" s="31" t="s">
        <v>151</v>
      </c>
      <c r="D312" s="31" t="s">
        <v>147</v>
      </c>
      <c r="F312" s="31" t="s">
        <v>149</v>
      </c>
      <c r="G312" s="31" t="s">
        <v>150</v>
      </c>
      <c r="H312" s="31" t="s">
        <v>152</v>
      </c>
      <c r="I312" s="31" t="s">
        <v>63</v>
      </c>
      <c r="K312" s="36"/>
      <c r="L312" s="36"/>
      <c r="CM312" s="31">
        <v>1986</v>
      </c>
      <c r="CQ312" s="31" t="s">
        <v>155</v>
      </c>
      <c r="CS312" s="31">
        <v>1025</v>
      </c>
      <c r="CW312" s="31" t="s">
        <v>155</v>
      </c>
    </row>
    <row r="313" spans="1:101" s="31" customFormat="1" ht="12" x14ac:dyDescent="0.2">
      <c r="A313" s="31">
        <v>311</v>
      </c>
      <c r="B313" s="31">
        <v>73</v>
      </c>
      <c r="C313" s="31" t="s">
        <v>151</v>
      </c>
      <c r="D313" s="31" t="s">
        <v>147</v>
      </c>
      <c r="F313" s="31" t="s">
        <v>149</v>
      </c>
      <c r="G313" s="31" t="s">
        <v>150</v>
      </c>
      <c r="H313" s="31" t="s">
        <v>152</v>
      </c>
      <c r="I313" s="31" t="s">
        <v>63</v>
      </c>
      <c r="K313" s="36"/>
      <c r="L313" s="36"/>
      <c r="CM313" s="31">
        <v>640</v>
      </c>
      <c r="CQ313" s="31" t="s">
        <v>154</v>
      </c>
      <c r="CS313" s="31">
        <v>379</v>
      </c>
      <c r="CW313" s="31" t="s">
        <v>154</v>
      </c>
    </row>
    <row r="314" spans="1:101" s="31" customFormat="1" ht="12" x14ac:dyDescent="0.2">
      <c r="A314" s="31">
        <v>312</v>
      </c>
      <c r="B314" s="31">
        <v>73</v>
      </c>
      <c r="C314" s="31" t="s">
        <v>151</v>
      </c>
      <c r="D314" s="31" t="s">
        <v>147</v>
      </c>
      <c r="F314" s="31" t="s">
        <v>149</v>
      </c>
      <c r="G314" s="31" t="s">
        <v>150</v>
      </c>
      <c r="H314" s="31" t="s">
        <v>152</v>
      </c>
      <c r="I314" s="31" t="s">
        <v>63</v>
      </c>
      <c r="K314" s="36"/>
      <c r="L314" s="36"/>
      <c r="CM314" s="31">
        <v>719</v>
      </c>
      <c r="CQ314" s="31" t="s">
        <v>155</v>
      </c>
      <c r="CS314" s="31">
        <v>1036</v>
      </c>
      <c r="CW314" s="31" t="s">
        <v>155</v>
      </c>
    </row>
    <row r="315" spans="1:101" s="31" customFormat="1" ht="12" x14ac:dyDescent="0.2">
      <c r="A315" s="31">
        <v>313</v>
      </c>
      <c r="B315" s="31">
        <v>73</v>
      </c>
      <c r="C315" s="31" t="s">
        <v>151</v>
      </c>
      <c r="D315" s="31" t="s">
        <v>147</v>
      </c>
      <c r="F315" s="31" t="s">
        <v>149</v>
      </c>
      <c r="G315" s="31" t="s">
        <v>150</v>
      </c>
      <c r="H315" s="31" t="s">
        <v>152</v>
      </c>
      <c r="I315" s="31" t="s">
        <v>63</v>
      </c>
      <c r="K315" s="36"/>
      <c r="L315" s="36"/>
      <c r="CM315" s="31">
        <v>532</v>
      </c>
      <c r="CQ315" s="31" t="s">
        <v>154</v>
      </c>
      <c r="CS315" s="31">
        <v>409</v>
      </c>
      <c r="CW315" s="31" t="s">
        <v>154</v>
      </c>
    </row>
    <row r="316" spans="1:101" s="31" customFormat="1" ht="12" x14ac:dyDescent="0.2">
      <c r="A316" s="31">
        <v>314</v>
      </c>
      <c r="B316" s="31">
        <v>73</v>
      </c>
      <c r="C316" s="31" t="s">
        <v>151</v>
      </c>
      <c r="D316" s="31" t="s">
        <v>147</v>
      </c>
      <c r="F316" s="31" t="s">
        <v>149</v>
      </c>
      <c r="G316" s="31" t="s">
        <v>150</v>
      </c>
      <c r="H316" s="31" t="s">
        <v>152</v>
      </c>
      <c r="I316" s="31" t="s">
        <v>63</v>
      </c>
      <c r="K316" s="36"/>
      <c r="L316" s="36"/>
      <c r="CM316" s="31">
        <v>838</v>
      </c>
      <c r="CQ316" s="31" t="s">
        <v>155</v>
      </c>
      <c r="CS316" s="31">
        <v>901</v>
      </c>
      <c r="CW316" s="31" t="s">
        <v>155</v>
      </c>
    </row>
    <row r="317" spans="1:101" s="31" customFormat="1" ht="12" x14ac:dyDescent="0.2">
      <c r="A317" s="31">
        <v>315</v>
      </c>
      <c r="B317" s="31">
        <v>90</v>
      </c>
      <c r="C317" s="31" t="s">
        <v>329</v>
      </c>
      <c r="D317" s="33" t="s">
        <v>327</v>
      </c>
      <c r="E317" s="31" t="s">
        <v>331</v>
      </c>
      <c r="F317" s="31" t="s">
        <v>246</v>
      </c>
      <c r="G317" s="31" t="s">
        <v>250</v>
      </c>
      <c r="H317" s="31" t="s">
        <v>258</v>
      </c>
      <c r="I317" s="31" t="s">
        <v>40</v>
      </c>
      <c r="K317" s="41">
        <v>1</v>
      </c>
      <c r="L317" s="41">
        <v>1</v>
      </c>
      <c r="N317" s="31" t="s">
        <v>361</v>
      </c>
      <c r="Q317" s="31">
        <v>6900</v>
      </c>
      <c r="R317" s="31">
        <v>100</v>
      </c>
      <c r="S317" s="31">
        <v>6800</v>
      </c>
      <c r="T317" s="31">
        <v>7000</v>
      </c>
      <c r="W317" s="31">
        <v>5.3999999999999999E-2</v>
      </c>
      <c r="X317" s="31">
        <v>8.9999999999999993E-3</v>
      </c>
      <c r="Y317" s="31">
        <v>5.2999999999999999E-2</v>
      </c>
      <c r="Z317" s="31">
        <v>5.6000000000000001E-2</v>
      </c>
      <c r="AA317" s="31" t="s">
        <v>221</v>
      </c>
      <c r="AV317" s="31">
        <v>92</v>
      </c>
      <c r="AW317" s="31">
        <v>17</v>
      </c>
      <c r="AX317" s="31">
        <v>80</v>
      </c>
      <c r="AY317" s="31">
        <v>104</v>
      </c>
    </row>
    <row r="318" spans="1:101" s="31" customFormat="1" ht="12" x14ac:dyDescent="0.2">
      <c r="A318" s="31">
        <v>316</v>
      </c>
      <c r="B318" s="31">
        <v>90</v>
      </c>
      <c r="C318" s="31" t="s">
        <v>329</v>
      </c>
      <c r="D318" s="33" t="s">
        <v>327</v>
      </c>
      <c r="E318" s="31" t="s">
        <v>331</v>
      </c>
      <c r="F318" s="31" t="s">
        <v>246</v>
      </c>
      <c r="G318" s="31" t="s">
        <v>250</v>
      </c>
      <c r="H318" s="31" t="s">
        <v>258</v>
      </c>
      <c r="I318" s="31" t="s">
        <v>40</v>
      </c>
      <c r="K318" s="41"/>
      <c r="L318" s="41"/>
      <c r="N318" s="31" t="s">
        <v>367</v>
      </c>
      <c r="Q318" s="31">
        <v>4500</v>
      </c>
      <c r="R318" s="31">
        <v>300</v>
      </c>
      <c r="S318" s="31">
        <v>4100</v>
      </c>
      <c r="T318" s="31">
        <v>5200</v>
      </c>
      <c r="W318" s="31">
        <v>5.0999999999999997E-2</v>
      </c>
      <c r="X318" s="31">
        <v>4.0000000000000001E-3</v>
      </c>
      <c r="Y318" s="31">
        <v>4.3999999999999997E-2</v>
      </c>
      <c r="Z318" s="31">
        <v>6.0999999999999999E-2</v>
      </c>
      <c r="AA318" s="31" t="s">
        <v>221</v>
      </c>
      <c r="AV318" s="31">
        <v>237</v>
      </c>
      <c r="AW318" s="31">
        <v>65</v>
      </c>
      <c r="AX318" s="31">
        <v>107</v>
      </c>
      <c r="AY318" s="31">
        <v>627</v>
      </c>
    </row>
    <row r="319" spans="1:101" s="31" customFormat="1" ht="15" customHeight="1" x14ac:dyDescent="0.2">
      <c r="A319" s="31">
        <v>317</v>
      </c>
      <c r="B319" s="31">
        <v>93</v>
      </c>
      <c r="C319" s="31" t="s">
        <v>339</v>
      </c>
      <c r="D319" s="33" t="s">
        <v>338</v>
      </c>
      <c r="F319" s="31" t="s">
        <v>244</v>
      </c>
      <c r="G319" s="31" t="s">
        <v>232</v>
      </c>
      <c r="H319" s="31" t="s">
        <v>258</v>
      </c>
      <c r="I319" s="31" t="s">
        <v>59</v>
      </c>
      <c r="K319" s="55"/>
      <c r="L319" s="55"/>
      <c r="N319" s="56" t="s">
        <v>371</v>
      </c>
      <c r="BC319" s="31">
        <v>60</v>
      </c>
      <c r="BI319" s="31">
        <v>20</v>
      </c>
      <c r="CG319" s="31">
        <v>400</v>
      </c>
    </row>
    <row r="320" spans="1:101" s="57" customFormat="1" ht="12" x14ac:dyDescent="0.2">
      <c r="A320" s="57">
        <v>318</v>
      </c>
      <c r="B320" s="57">
        <v>7</v>
      </c>
      <c r="C320" s="57" t="s">
        <v>38</v>
      </c>
      <c r="D320" s="57" t="s">
        <v>126</v>
      </c>
      <c r="E320" s="57" t="s">
        <v>127</v>
      </c>
      <c r="F320" s="57" t="s">
        <v>39</v>
      </c>
      <c r="G320" s="57" t="s">
        <v>111</v>
      </c>
      <c r="H320" s="57" t="s">
        <v>88</v>
      </c>
      <c r="I320" s="57" t="s">
        <v>40</v>
      </c>
      <c r="K320" s="58"/>
      <c r="L320" s="58">
        <v>1</v>
      </c>
      <c r="M320" s="57">
        <v>5</v>
      </c>
      <c r="O320" s="57" t="s">
        <v>41</v>
      </c>
      <c r="P320" s="57" t="s">
        <v>28</v>
      </c>
      <c r="CM320" s="57">
        <v>2411</v>
      </c>
      <c r="CS320" s="57">
        <v>216</v>
      </c>
    </row>
    <row r="321" spans="1:94" s="57" customFormat="1" ht="12" x14ac:dyDescent="0.2">
      <c r="A321" s="57">
        <v>319</v>
      </c>
      <c r="B321" s="57">
        <v>34</v>
      </c>
      <c r="C321" s="57" t="s">
        <v>42</v>
      </c>
      <c r="D321" s="57" t="s">
        <v>124</v>
      </c>
      <c r="E321" s="57" t="s">
        <v>125</v>
      </c>
      <c r="F321" s="57" t="s">
        <v>33</v>
      </c>
      <c r="G321" s="57" t="s">
        <v>43</v>
      </c>
      <c r="H321" s="57" t="s">
        <v>88</v>
      </c>
      <c r="I321" s="57" t="s">
        <v>40</v>
      </c>
      <c r="K321" s="58"/>
      <c r="L321" s="58"/>
      <c r="M321" s="57">
        <v>20</v>
      </c>
      <c r="CM321" s="57">
        <v>118</v>
      </c>
      <c r="CN321" s="57">
        <v>160</v>
      </c>
    </row>
    <row r="322" spans="1:94" s="57" customFormat="1" ht="12" x14ac:dyDescent="0.2">
      <c r="A322" s="57">
        <v>320</v>
      </c>
      <c r="B322" s="57">
        <v>39</v>
      </c>
      <c r="C322" s="57" t="s">
        <v>44</v>
      </c>
      <c r="D322" s="57" t="s">
        <v>117</v>
      </c>
      <c r="E322" s="57" t="s">
        <v>118</v>
      </c>
      <c r="F322" s="57" t="s">
        <v>31</v>
      </c>
      <c r="G322" s="57" t="s">
        <v>34</v>
      </c>
      <c r="H322" s="57" t="s">
        <v>88</v>
      </c>
      <c r="I322" s="57" t="s">
        <v>40</v>
      </c>
      <c r="K322" s="58"/>
      <c r="L322" s="58"/>
      <c r="M322" s="57">
        <v>4</v>
      </c>
      <c r="CM322" s="57">
        <v>817.8</v>
      </c>
      <c r="CN322" s="57">
        <v>81.2</v>
      </c>
      <c r="CO322" s="57">
        <v>723.4</v>
      </c>
      <c r="CP322" s="57">
        <v>912.2</v>
      </c>
    </row>
    <row r="323" spans="1:94" s="57" customFormat="1" ht="12" x14ac:dyDescent="0.2">
      <c r="A323" s="57">
        <v>321</v>
      </c>
      <c r="B323" s="57">
        <v>45</v>
      </c>
      <c r="C323" s="57" t="s">
        <v>80</v>
      </c>
      <c r="D323" s="57" t="s">
        <v>142</v>
      </c>
      <c r="E323" s="57" t="s">
        <v>143</v>
      </c>
      <c r="F323" s="57" t="s">
        <v>81</v>
      </c>
      <c r="G323" s="57" t="s">
        <v>34</v>
      </c>
      <c r="H323" s="57" t="s">
        <v>88</v>
      </c>
      <c r="I323" s="57" t="s">
        <v>40</v>
      </c>
      <c r="K323" s="58">
        <v>1</v>
      </c>
      <c r="L323" s="58">
        <v>1</v>
      </c>
      <c r="P323" s="57" t="s">
        <v>28</v>
      </c>
      <c r="BE323" s="57">
        <v>0.4</v>
      </c>
      <c r="BF323" s="57">
        <v>3.8</v>
      </c>
    </row>
    <row r="324" spans="1:94" s="57" customFormat="1" ht="12" x14ac:dyDescent="0.2">
      <c r="A324" s="57">
        <v>322</v>
      </c>
      <c r="B324" s="57">
        <v>45</v>
      </c>
      <c r="C324" s="57" t="s">
        <v>80</v>
      </c>
      <c r="D324" s="57" t="s">
        <v>142</v>
      </c>
      <c r="E324" s="57" t="s">
        <v>143</v>
      </c>
      <c r="F324" s="57" t="s">
        <v>81</v>
      </c>
      <c r="G324" s="57" t="s">
        <v>34</v>
      </c>
      <c r="H324" s="57" t="s">
        <v>88</v>
      </c>
      <c r="I324" s="57" t="s">
        <v>40</v>
      </c>
      <c r="K324" s="58">
        <v>0</v>
      </c>
      <c r="L324" s="58">
        <v>0</v>
      </c>
      <c r="P324" s="57" t="s">
        <v>82</v>
      </c>
      <c r="BE324" s="57">
        <v>10.4</v>
      </c>
      <c r="BF324" s="57">
        <v>56</v>
      </c>
    </row>
    <row r="325" spans="1:94" s="57" customFormat="1" ht="12" x14ac:dyDescent="0.2">
      <c r="A325" s="57">
        <v>323</v>
      </c>
      <c r="B325" s="57">
        <v>45</v>
      </c>
      <c r="C325" s="57" t="s">
        <v>80</v>
      </c>
      <c r="D325" s="57" t="s">
        <v>142</v>
      </c>
      <c r="E325" s="57" t="s">
        <v>143</v>
      </c>
      <c r="F325" s="57" t="s">
        <v>81</v>
      </c>
      <c r="G325" s="57" t="s">
        <v>34</v>
      </c>
      <c r="H325" s="57" t="s">
        <v>88</v>
      </c>
      <c r="I325" s="57" t="s">
        <v>40</v>
      </c>
      <c r="K325" s="58">
        <v>1</v>
      </c>
      <c r="L325" s="58">
        <v>1</v>
      </c>
      <c r="P325" s="57" t="s">
        <v>82</v>
      </c>
      <c r="BC325" s="57">
        <v>8</v>
      </c>
    </row>
    <row r="326" spans="1:94" s="57" customFormat="1" ht="12" x14ac:dyDescent="0.2">
      <c r="A326" s="57">
        <v>324</v>
      </c>
      <c r="B326" s="57">
        <v>61</v>
      </c>
      <c r="C326" s="57" t="s">
        <v>32</v>
      </c>
      <c r="D326" s="57" t="s">
        <v>123</v>
      </c>
      <c r="F326" s="57" t="s">
        <v>33</v>
      </c>
      <c r="G326" s="57" t="s">
        <v>34</v>
      </c>
      <c r="H326" s="57" t="s">
        <v>88</v>
      </c>
      <c r="I326" s="57" t="s">
        <v>89</v>
      </c>
      <c r="K326" s="58"/>
      <c r="L326" s="58">
        <v>1</v>
      </c>
      <c r="Q326" s="57">
        <v>260</v>
      </c>
      <c r="R326" s="57">
        <v>50</v>
      </c>
      <c r="W326" s="57">
        <v>0.05</v>
      </c>
      <c r="X326" s="57">
        <v>0</v>
      </c>
      <c r="AA326" s="57" t="s">
        <v>30</v>
      </c>
      <c r="AV326" s="57">
        <v>20</v>
      </c>
      <c r="AW326" s="57">
        <v>0</v>
      </c>
      <c r="BC326" s="57">
        <v>140</v>
      </c>
      <c r="BD326" s="57">
        <v>20</v>
      </c>
      <c r="CM326" s="57">
        <v>1992</v>
      </c>
      <c r="CN326" s="57">
        <v>3043</v>
      </c>
    </row>
    <row r="327" spans="1:94" s="57" customFormat="1" ht="12" x14ac:dyDescent="0.2">
      <c r="A327" s="57">
        <v>325</v>
      </c>
      <c r="B327" s="57">
        <v>61</v>
      </c>
      <c r="C327" s="57" t="s">
        <v>32</v>
      </c>
      <c r="D327" s="57" t="s">
        <v>123</v>
      </c>
      <c r="F327" s="57" t="s">
        <v>33</v>
      </c>
      <c r="G327" s="57" t="s">
        <v>34</v>
      </c>
      <c r="H327" s="57" t="s">
        <v>88</v>
      </c>
      <c r="I327" s="57" t="s">
        <v>89</v>
      </c>
      <c r="K327" s="58"/>
      <c r="L327" s="58">
        <v>1</v>
      </c>
      <c r="Q327" s="57">
        <v>250</v>
      </c>
      <c r="R327" s="57">
        <v>50</v>
      </c>
      <c r="W327" s="57">
        <v>7.0000000000000007E-2</v>
      </c>
      <c r="X327" s="57">
        <v>0</v>
      </c>
      <c r="AA327" s="57" t="s">
        <v>30</v>
      </c>
      <c r="AV327" s="57">
        <v>130</v>
      </c>
      <c r="AW327" s="57">
        <v>10</v>
      </c>
      <c r="BC327" s="57">
        <v>120</v>
      </c>
      <c r="BD327" s="57">
        <v>10</v>
      </c>
      <c r="CM327" s="57">
        <v>104</v>
      </c>
      <c r="CN327" s="57">
        <v>91</v>
      </c>
    </row>
    <row r="328" spans="1:94" s="57" customFormat="1" ht="12" x14ac:dyDescent="0.2">
      <c r="A328" s="57">
        <v>326</v>
      </c>
      <c r="B328" s="57">
        <v>71</v>
      </c>
      <c r="C328" s="57" t="s">
        <v>49</v>
      </c>
      <c r="D328" s="57" t="s">
        <v>145</v>
      </c>
      <c r="F328" s="57" t="s">
        <v>50</v>
      </c>
      <c r="G328" s="57" t="s">
        <v>51</v>
      </c>
      <c r="H328" s="57" t="s">
        <v>88</v>
      </c>
      <c r="I328" s="57" t="s">
        <v>40</v>
      </c>
      <c r="K328" s="58">
        <v>1</v>
      </c>
      <c r="L328" s="58"/>
      <c r="CM328" s="57">
        <v>2448</v>
      </c>
    </row>
    <row r="329" spans="1:94" s="57" customFormat="1" ht="12" x14ac:dyDescent="0.2">
      <c r="A329" s="57">
        <v>327</v>
      </c>
      <c r="B329" s="57">
        <v>71</v>
      </c>
      <c r="C329" s="57" t="s">
        <v>49</v>
      </c>
      <c r="D329" s="57" t="s">
        <v>145</v>
      </c>
      <c r="F329" s="57" t="s">
        <v>50</v>
      </c>
      <c r="G329" s="57" t="s">
        <v>52</v>
      </c>
      <c r="H329" s="57" t="s">
        <v>88</v>
      </c>
      <c r="I329" s="57" t="s">
        <v>40</v>
      </c>
      <c r="K329" s="58">
        <v>0</v>
      </c>
      <c r="L329" s="58"/>
      <c r="CM329" s="57">
        <v>1801</v>
      </c>
    </row>
    <row r="330" spans="1:94" s="57" customFormat="1" ht="12" x14ac:dyDescent="0.2">
      <c r="A330" s="57">
        <v>328</v>
      </c>
      <c r="B330" s="57">
        <v>80</v>
      </c>
      <c r="C330" s="57" t="s">
        <v>304</v>
      </c>
      <c r="D330" s="59" t="s">
        <v>290</v>
      </c>
      <c r="F330" s="57" t="s">
        <v>241</v>
      </c>
      <c r="G330" s="57" t="s">
        <v>348</v>
      </c>
      <c r="H330" s="57" t="s">
        <v>88</v>
      </c>
      <c r="I330" s="57" t="s">
        <v>40</v>
      </c>
      <c r="K330" s="58"/>
      <c r="L330" s="60">
        <v>1</v>
      </c>
      <c r="P330" s="57" t="s">
        <v>355</v>
      </c>
      <c r="BI330" s="57">
        <v>0.18</v>
      </c>
      <c r="BM330" s="57" t="s">
        <v>186</v>
      </c>
      <c r="BO330" s="57">
        <v>0.21199999999999999</v>
      </c>
      <c r="BS330" s="57" t="s">
        <v>186</v>
      </c>
      <c r="BU330" s="57">
        <v>0.19500000000000001</v>
      </c>
      <c r="BY330" s="57" t="s">
        <v>186</v>
      </c>
      <c r="CA330" s="57">
        <v>5.3999999999999999E-2</v>
      </c>
      <c r="CE330" s="57" t="s">
        <v>186</v>
      </c>
    </row>
    <row r="331" spans="1:94" s="57" customFormat="1" ht="12" x14ac:dyDescent="0.2">
      <c r="A331" s="57">
        <v>329</v>
      </c>
      <c r="B331" s="57">
        <v>80</v>
      </c>
      <c r="C331" s="57" t="s">
        <v>304</v>
      </c>
      <c r="D331" s="59" t="s">
        <v>290</v>
      </c>
      <c r="F331" s="57" t="s">
        <v>241</v>
      </c>
      <c r="G331" s="57" t="s">
        <v>347</v>
      </c>
      <c r="H331" s="57" t="s">
        <v>88</v>
      </c>
      <c r="I331" s="57" t="s">
        <v>40</v>
      </c>
      <c r="K331" s="58"/>
      <c r="L331" s="60"/>
      <c r="P331" s="57" t="s">
        <v>355</v>
      </c>
      <c r="BI331" s="57">
        <v>0.09</v>
      </c>
      <c r="BM331" s="57" t="s">
        <v>186</v>
      </c>
      <c r="BO331" s="57">
        <v>0.159</v>
      </c>
      <c r="BS331" s="57" t="s">
        <v>186</v>
      </c>
      <c r="BU331" s="57">
        <v>0.19500000000000001</v>
      </c>
      <c r="BY331" s="57" t="s">
        <v>186</v>
      </c>
      <c r="CA331" s="57">
        <v>5.3999999999999999E-2</v>
      </c>
      <c r="CE331" s="57" t="s">
        <v>186</v>
      </c>
    </row>
    <row r="332" spans="1:94" s="57" customFormat="1" ht="12" x14ac:dyDescent="0.2">
      <c r="A332" s="57">
        <v>330</v>
      </c>
      <c r="B332" s="57">
        <v>80</v>
      </c>
      <c r="C332" s="57" t="s">
        <v>304</v>
      </c>
      <c r="D332" s="59" t="s">
        <v>290</v>
      </c>
      <c r="F332" s="57" t="s">
        <v>241</v>
      </c>
      <c r="G332" s="57" t="s">
        <v>348</v>
      </c>
      <c r="H332" s="57" t="s">
        <v>88</v>
      </c>
      <c r="I332" s="57" t="s">
        <v>40</v>
      </c>
      <c r="K332" s="58"/>
      <c r="L332" s="60">
        <v>1</v>
      </c>
      <c r="P332" s="57" t="s">
        <v>355</v>
      </c>
      <c r="BI332" s="57">
        <v>0.18</v>
      </c>
      <c r="BM332" s="57" t="s">
        <v>186</v>
      </c>
      <c r="BO332" s="57">
        <v>0.26500000000000001</v>
      </c>
      <c r="BS332" s="57" t="s">
        <v>186</v>
      </c>
      <c r="BU332" s="57">
        <v>0.26</v>
      </c>
      <c r="BY332" s="57" t="s">
        <v>186</v>
      </c>
      <c r="CA332" s="57">
        <v>0.108</v>
      </c>
      <c r="CE332" s="57" t="s">
        <v>186</v>
      </c>
    </row>
    <row r="333" spans="1:94" s="57" customFormat="1" ht="12" x14ac:dyDescent="0.2">
      <c r="A333" s="57">
        <v>331</v>
      </c>
      <c r="B333" s="57">
        <v>80</v>
      </c>
      <c r="C333" s="57" t="s">
        <v>304</v>
      </c>
      <c r="D333" s="59" t="s">
        <v>290</v>
      </c>
      <c r="F333" s="57" t="s">
        <v>241</v>
      </c>
      <c r="G333" s="57" t="s">
        <v>347</v>
      </c>
      <c r="H333" s="57" t="s">
        <v>88</v>
      </c>
      <c r="I333" s="57" t="s">
        <v>40</v>
      </c>
      <c r="K333" s="58"/>
      <c r="L333" s="60"/>
      <c r="P333" s="57" t="s">
        <v>355</v>
      </c>
      <c r="BI333" s="57">
        <v>0.09</v>
      </c>
      <c r="BM333" s="57" t="s">
        <v>186</v>
      </c>
      <c r="BO333" s="57">
        <v>0.21199999999999999</v>
      </c>
      <c r="BS333" s="57" t="s">
        <v>186</v>
      </c>
      <c r="BU333" s="57">
        <v>0.13</v>
      </c>
      <c r="BY333" s="57" t="s">
        <v>186</v>
      </c>
      <c r="CA333" s="57">
        <v>0.108</v>
      </c>
      <c r="CE333" s="57" t="s">
        <v>186</v>
      </c>
    </row>
    <row r="334" spans="1:94" s="57" customFormat="1" ht="12" x14ac:dyDescent="0.2">
      <c r="A334" s="57">
        <v>332</v>
      </c>
      <c r="B334" s="57">
        <v>80</v>
      </c>
      <c r="C334" s="57" t="s">
        <v>304</v>
      </c>
      <c r="D334" s="59" t="s">
        <v>290</v>
      </c>
      <c r="F334" s="57" t="s">
        <v>241</v>
      </c>
      <c r="G334" s="57" t="s">
        <v>348</v>
      </c>
      <c r="H334" s="57" t="s">
        <v>88</v>
      </c>
      <c r="I334" s="57" t="s">
        <v>40</v>
      </c>
      <c r="K334" s="58"/>
      <c r="L334" s="60">
        <v>1</v>
      </c>
      <c r="P334" s="57" t="s">
        <v>355</v>
      </c>
      <c r="BI334" s="57">
        <v>0.13500000000000001</v>
      </c>
      <c r="BM334" s="57" t="s">
        <v>186</v>
      </c>
      <c r="BO334" s="57">
        <v>0.26500000000000001</v>
      </c>
      <c r="BS334" s="57" t="s">
        <v>186</v>
      </c>
      <c r="BU334" s="57">
        <v>0.19500000000000001</v>
      </c>
      <c r="BY334" s="57" t="s">
        <v>186</v>
      </c>
      <c r="CA334" s="57">
        <v>5.3999999999999999E-2</v>
      </c>
      <c r="CE334" s="57" t="s">
        <v>186</v>
      </c>
    </row>
    <row r="335" spans="1:94" s="57" customFormat="1" ht="12" x14ac:dyDescent="0.2">
      <c r="A335" s="57">
        <v>333</v>
      </c>
      <c r="B335" s="57">
        <v>80</v>
      </c>
      <c r="C335" s="57" t="s">
        <v>304</v>
      </c>
      <c r="D335" s="59" t="s">
        <v>290</v>
      </c>
      <c r="F335" s="57" t="s">
        <v>241</v>
      </c>
      <c r="G335" s="57" t="s">
        <v>347</v>
      </c>
      <c r="H335" s="57" t="s">
        <v>88</v>
      </c>
      <c r="I335" s="57" t="s">
        <v>40</v>
      </c>
      <c r="K335" s="58"/>
      <c r="L335" s="60"/>
      <c r="P335" s="57" t="s">
        <v>355</v>
      </c>
      <c r="BI335" s="57">
        <v>4.4999999999999998E-2</v>
      </c>
      <c r="BM335" s="57" t="s">
        <v>186</v>
      </c>
      <c r="BO335" s="57">
        <v>0.21199999999999999</v>
      </c>
      <c r="BS335" s="57" t="s">
        <v>186</v>
      </c>
      <c r="BU335" s="57">
        <v>4.4999999999999998E-2</v>
      </c>
      <c r="BY335" s="57" t="s">
        <v>186</v>
      </c>
      <c r="CA335" s="57">
        <v>5.3999999999999999E-2</v>
      </c>
      <c r="CE335" s="57" t="s">
        <v>186</v>
      </c>
    </row>
    <row r="336" spans="1:94" s="57" customFormat="1" ht="12" x14ac:dyDescent="0.2">
      <c r="A336" s="57">
        <v>334</v>
      </c>
      <c r="B336" s="57">
        <v>80</v>
      </c>
      <c r="C336" s="57" t="s">
        <v>304</v>
      </c>
      <c r="D336" s="59" t="s">
        <v>290</v>
      </c>
      <c r="F336" s="57" t="s">
        <v>241</v>
      </c>
      <c r="G336" s="57" t="s">
        <v>348</v>
      </c>
      <c r="H336" s="57" t="s">
        <v>88</v>
      </c>
      <c r="I336" s="57" t="s">
        <v>40</v>
      </c>
      <c r="K336" s="58"/>
      <c r="L336" s="60">
        <v>1</v>
      </c>
      <c r="P336" s="57" t="s">
        <v>355</v>
      </c>
      <c r="BI336" s="57">
        <v>0.09</v>
      </c>
      <c r="BM336" s="57" t="s">
        <v>186</v>
      </c>
      <c r="BO336" s="57">
        <v>5.2999999999999999E-2</v>
      </c>
      <c r="BS336" s="57" t="s">
        <v>186</v>
      </c>
      <c r="BU336" s="57">
        <v>0.13</v>
      </c>
      <c r="BY336" s="57" t="s">
        <v>186</v>
      </c>
      <c r="CA336" s="57">
        <v>5.3999999999999999E-2</v>
      </c>
      <c r="CE336" s="57" t="s">
        <v>186</v>
      </c>
    </row>
    <row r="337" spans="1:103" s="57" customFormat="1" ht="12" x14ac:dyDescent="0.2">
      <c r="A337" s="57">
        <v>335</v>
      </c>
      <c r="B337" s="57">
        <v>80</v>
      </c>
      <c r="C337" s="57" t="s">
        <v>304</v>
      </c>
      <c r="D337" s="59" t="s">
        <v>290</v>
      </c>
      <c r="F337" s="57" t="s">
        <v>241</v>
      </c>
      <c r="G337" s="57" t="s">
        <v>347</v>
      </c>
      <c r="H337" s="57" t="s">
        <v>88</v>
      </c>
      <c r="I337" s="57" t="s">
        <v>40</v>
      </c>
      <c r="K337" s="58"/>
      <c r="L337" s="60"/>
      <c r="P337" s="57" t="s">
        <v>355</v>
      </c>
      <c r="BI337" s="57">
        <v>4.4999999999999998E-2</v>
      </c>
      <c r="BM337" s="57" t="s">
        <v>186</v>
      </c>
      <c r="BS337" s="57" t="s">
        <v>186</v>
      </c>
      <c r="BU337" s="57">
        <v>4.4999999999999998E-2</v>
      </c>
      <c r="BY337" s="57" t="s">
        <v>186</v>
      </c>
      <c r="CA337" s="57">
        <v>5.3999999999999999E-2</v>
      </c>
      <c r="CE337" s="57" t="s">
        <v>186</v>
      </c>
    </row>
    <row r="338" spans="1:103" s="57" customFormat="1" ht="12" x14ac:dyDescent="0.2">
      <c r="A338" s="57">
        <v>336</v>
      </c>
      <c r="B338" s="57">
        <v>80</v>
      </c>
      <c r="C338" s="57" t="s">
        <v>304</v>
      </c>
      <c r="D338" s="59" t="s">
        <v>290</v>
      </c>
      <c r="F338" s="57" t="s">
        <v>241</v>
      </c>
      <c r="G338" s="57" t="s">
        <v>348</v>
      </c>
      <c r="H338" s="57" t="s">
        <v>88</v>
      </c>
      <c r="I338" s="57" t="s">
        <v>40</v>
      </c>
      <c r="K338" s="58"/>
      <c r="L338" s="60">
        <v>1</v>
      </c>
      <c r="P338" s="57" t="s">
        <v>355</v>
      </c>
      <c r="BI338" s="57">
        <v>0.13500000000000001</v>
      </c>
      <c r="BM338" s="57" t="s">
        <v>186</v>
      </c>
      <c r="BO338" s="57">
        <v>5.2999999999999999E-2</v>
      </c>
      <c r="BS338" s="57" t="s">
        <v>186</v>
      </c>
      <c r="BU338" s="57">
        <v>0.13</v>
      </c>
      <c r="BY338" s="57" t="s">
        <v>186</v>
      </c>
      <c r="CA338" s="57">
        <v>0.108</v>
      </c>
      <c r="CE338" s="57" t="s">
        <v>186</v>
      </c>
    </row>
    <row r="339" spans="1:103" s="57" customFormat="1" ht="12" x14ac:dyDescent="0.2">
      <c r="A339" s="57">
        <v>337</v>
      </c>
      <c r="B339" s="57">
        <v>80</v>
      </c>
      <c r="C339" s="57" t="s">
        <v>304</v>
      </c>
      <c r="D339" s="59" t="s">
        <v>290</v>
      </c>
      <c r="F339" s="57" t="s">
        <v>241</v>
      </c>
      <c r="G339" s="57" t="s">
        <v>347</v>
      </c>
      <c r="H339" s="57" t="s">
        <v>88</v>
      </c>
      <c r="I339" s="57" t="s">
        <v>40</v>
      </c>
      <c r="K339" s="58"/>
      <c r="L339" s="60"/>
      <c r="P339" s="57" t="s">
        <v>355</v>
      </c>
      <c r="BI339" s="57">
        <v>0.09</v>
      </c>
      <c r="BM339" s="57" t="s">
        <v>186</v>
      </c>
      <c r="BO339" s="57">
        <v>5.2999999999999999E-2</v>
      </c>
      <c r="BS339" s="57" t="s">
        <v>186</v>
      </c>
      <c r="BU339" s="57">
        <v>4.4999999999999998E-2</v>
      </c>
      <c r="BY339" s="57" t="s">
        <v>186</v>
      </c>
      <c r="CA339" s="57">
        <v>0.108</v>
      </c>
      <c r="CE339" s="57" t="s">
        <v>186</v>
      </c>
    </row>
    <row r="340" spans="1:103" s="57" customFormat="1" ht="12" x14ac:dyDescent="0.2">
      <c r="A340" s="57">
        <v>338</v>
      </c>
      <c r="B340" s="57">
        <v>84</v>
      </c>
      <c r="C340" s="57" t="s">
        <v>316</v>
      </c>
      <c r="D340" s="57" t="s">
        <v>313</v>
      </c>
      <c r="F340" s="57" t="s">
        <v>233</v>
      </c>
      <c r="G340" s="61" t="s">
        <v>206</v>
      </c>
      <c r="H340" s="57" t="s">
        <v>88</v>
      </c>
      <c r="I340" s="57" t="s">
        <v>40</v>
      </c>
      <c r="K340" s="58"/>
      <c r="L340" s="58"/>
      <c r="P340" s="57" t="s">
        <v>359</v>
      </c>
      <c r="CG340" s="57">
        <v>350</v>
      </c>
    </row>
    <row r="341" spans="1:103" s="57" customFormat="1" ht="12" x14ac:dyDescent="0.2">
      <c r="A341" s="57">
        <v>339</v>
      </c>
      <c r="B341" s="57">
        <v>84</v>
      </c>
      <c r="C341" s="57" t="s">
        <v>316</v>
      </c>
      <c r="D341" s="57" t="s">
        <v>313</v>
      </c>
      <c r="F341" s="57" t="s">
        <v>233</v>
      </c>
      <c r="G341" s="61" t="s">
        <v>206</v>
      </c>
      <c r="H341" s="57" t="s">
        <v>88</v>
      </c>
      <c r="I341" s="57" t="s">
        <v>40</v>
      </c>
      <c r="K341" s="58"/>
      <c r="L341" s="58"/>
      <c r="P341" s="57" t="s">
        <v>359</v>
      </c>
      <c r="CG341" s="57">
        <v>200</v>
      </c>
    </row>
    <row r="342" spans="1:103" s="57" customFormat="1" ht="12" x14ac:dyDescent="0.2">
      <c r="A342" s="57">
        <v>340</v>
      </c>
      <c r="B342" s="57">
        <v>84</v>
      </c>
      <c r="C342" s="57" t="s">
        <v>316</v>
      </c>
      <c r="D342" s="57" t="s">
        <v>313</v>
      </c>
      <c r="F342" s="57" t="s">
        <v>233</v>
      </c>
      <c r="G342" s="61" t="s">
        <v>206</v>
      </c>
      <c r="H342" s="57" t="s">
        <v>88</v>
      </c>
      <c r="I342" s="57" t="s">
        <v>40</v>
      </c>
      <c r="K342" s="58"/>
      <c r="L342" s="58"/>
      <c r="P342" s="57" t="s">
        <v>359</v>
      </c>
      <c r="CG342" s="57">
        <v>210</v>
      </c>
    </row>
    <row r="343" spans="1:103" s="57" customFormat="1" ht="12" x14ac:dyDescent="0.2">
      <c r="A343" s="57">
        <v>341</v>
      </c>
      <c r="B343" s="57">
        <v>84</v>
      </c>
      <c r="C343" s="57" t="s">
        <v>316</v>
      </c>
      <c r="D343" s="57" t="s">
        <v>314</v>
      </c>
      <c r="F343" s="57" t="s">
        <v>233</v>
      </c>
      <c r="G343" s="57" t="s">
        <v>207</v>
      </c>
      <c r="H343" s="57" t="s">
        <v>88</v>
      </c>
      <c r="I343" s="57" t="s">
        <v>40</v>
      </c>
      <c r="K343" s="58"/>
      <c r="L343" s="58"/>
      <c r="CG343" s="57">
        <v>260</v>
      </c>
    </row>
    <row r="344" spans="1:103" s="57" customFormat="1" ht="12" x14ac:dyDescent="0.2">
      <c r="A344" s="57">
        <v>342</v>
      </c>
      <c r="B344" s="57">
        <v>84</v>
      </c>
      <c r="C344" s="57" t="s">
        <v>316</v>
      </c>
      <c r="D344" s="57" t="s">
        <v>314</v>
      </c>
      <c r="F344" s="57" t="s">
        <v>233</v>
      </c>
      <c r="G344" s="57" t="s">
        <v>208</v>
      </c>
      <c r="H344" s="57" t="s">
        <v>88</v>
      </c>
      <c r="I344" s="57" t="s">
        <v>40</v>
      </c>
      <c r="K344" s="58"/>
      <c r="L344" s="58"/>
      <c r="CG344" s="57">
        <v>240</v>
      </c>
    </row>
    <row r="345" spans="1:103" s="57" customFormat="1" ht="12" x14ac:dyDescent="0.2">
      <c r="A345" s="57">
        <v>343</v>
      </c>
      <c r="B345" s="57">
        <v>84</v>
      </c>
      <c r="C345" s="57" t="s">
        <v>316</v>
      </c>
      <c r="D345" s="57" t="s">
        <v>314</v>
      </c>
      <c r="F345" s="57" t="s">
        <v>233</v>
      </c>
      <c r="G345" s="57" t="s">
        <v>209</v>
      </c>
      <c r="H345" s="57" t="s">
        <v>88</v>
      </c>
      <c r="I345" s="57" t="s">
        <v>40</v>
      </c>
      <c r="K345" s="58"/>
      <c r="L345" s="58"/>
      <c r="CG345" s="57">
        <v>240</v>
      </c>
    </row>
    <row r="346" spans="1:103" s="57" customFormat="1" ht="12" x14ac:dyDescent="0.2">
      <c r="A346" s="57">
        <v>344</v>
      </c>
      <c r="B346" s="57">
        <v>84</v>
      </c>
      <c r="C346" s="57" t="s">
        <v>316</v>
      </c>
      <c r="D346" s="57" t="s">
        <v>314</v>
      </c>
      <c r="F346" s="57" t="s">
        <v>233</v>
      </c>
      <c r="G346" s="57" t="s">
        <v>210</v>
      </c>
      <c r="H346" s="57" t="s">
        <v>88</v>
      </c>
      <c r="I346" s="57" t="s">
        <v>40</v>
      </c>
      <c r="K346" s="58"/>
      <c r="L346" s="58"/>
      <c r="CG346" s="57">
        <v>250</v>
      </c>
    </row>
    <row r="347" spans="1:103" s="57" customFormat="1" ht="12" x14ac:dyDescent="0.2">
      <c r="A347" s="57">
        <v>345</v>
      </c>
      <c r="B347" s="57">
        <v>84</v>
      </c>
      <c r="C347" s="57" t="s">
        <v>316</v>
      </c>
      <c r="D347" s="57" t="s">
        <v>314</v>
      </c>
      <c r="F347" s="57" t="s">
        <v>233</v>
      </c>
      <c r="G347" s="57" t="s">
        <v>211</v>
      </c>
      <c r="H347" s="57" t="s">
        <v>88</v>
      </c>
      <c r="I347" s="57" t="s">
        <v>40</v>
      </c>
      <c r="K347" s="58"/>
      <c r="L347" s="58"/>
      <c r="CG347" s="57">
        <v>240</v>
      </c>
    </row>
    <row r="348" spans="1:103" s="57" customFormat="1" ht="12" x14ac:dyDescent="0.2">
      <c r="A348" s="57">
        <v>346</v>
      </c>
      <c r="B348" s="57">
        <v>84</v>
      </c>
      <c r="C348" s="57" t="s">
        <v>316</v>
      </c>
      <c r="D348" s="57" t="s">
        <v>314</v>
      </c>
      <c r="F348" s="57" t="s">
        <v>233</v>
      </c>
      <c r="G348" s="61" t="s">
        <v>212</v>
      </c>
      <c r="H348" s="57" t="s">
        <v>88</v>
      </c>
      <c r="I348" s="57" t="s">
        <v>40</v>
      </c>
      <c r="K348" s="58"/>
      <c r="L348" s="58"/>
      <c r="CG348" s="57">
        <v>270</v>
      </c>
    </row>
    <row r="349" spans="1:103" s="57" customFormat="1" ht="12" x14ac:dyDescent="0.2">
      <c r="A349" s="57">
        <v>347</v>
      </c>
      <c r="B349" s="57">
        <v>91</v>
      </c>
      <c r="C349" s="57" t="s">
        <v>333</v>
      </c>
      <c r="D349" s="59" t="s">
        <v>332</v>
      </c>
      <c r="F349" s="57" t="s">
        <v>86</v>
      </c>
      <c r="G349" s="57" t="s">
        <v>251</v>
      </c>
      <c r="H349" s="57" t="s">
        <v>226</v>
      </c>
      <c r="I349" s="57" t="s">
        <v>225</v>
      </c>
      <c r="J349" s="57" t="s">
        <v>40</v>
      </c>
      <c r="K349" s="60">
        <v>1</v>
      </c>
      <c r="L349" s="60">
        <v>1</v>
      </c>
      <c r="N349" s="62"/>
      <c r="AC349" s="57">
        <v>61.67</v>
      </c>
      <c r="AI349" s="57">
        <v>50</v>
      </c>
      <c r="AV349" s="57">
        <v>380</v>
      </c>
      <c r="BC349" s="57">
        <v>20</v>
      </c>
      <c r="BI349" s="57">
        <v>110</v>
      </c>
      <c r="CG349" s="57">
        <v>330</v>
      </c>
      <c r="CY349" s="57">
        <v>42.1</v>
      </c>
    </row>
    <row r="350" spans="1:103" s="57" customFormat="1" ht="12" x14ac:dyDescent="0.2">
      <c r="A350" s="57">
        <v>348</v>
      </c>
      <c r="B350" s="57">
        <v>91</v>
      </c>
      <c r="C350" s="57" t="s">
        <v>333</v>
      </c>
      <c r="D350" s="59" t="s">
        <v>332</v>
      </c>
      <c r="F350" s="57" t="s">
        <v>86</v>
      </c>
      <c r="G350" s="57" t="s">
        <v>252</v>
      </c>
      <c r="H350" s="57" t="s">
        <v>226</v>
      </c>
      <c r="I350" s="57" t="s">
        <v>225</v>
      </c>
      <c r="J350" s="57" t="s">
        <v>40</v>
      </c>
      <c r="K350" s="60"/>
      <c r="L350" s="60"/>
      <c r="N350" s="62"/>
      <c r="AC350" s="57">
        <v>42.5</v>
      </c>
      <c r="AI350" s="57">
        <v>40</v>
      </c>
      <c r="AV350" s="57">
        <v>370</v>
      </c>
      <c r="BC350" s="57">
        <v>20.83</v>
      </c>
      <c r="BI350" s="57">
        <v>100</v>
      </c>
      <c r="CG350" s="57">
        <v>320</v>
      </c>
      <c r="CY350" s="57">
        <v>55.3</v>
      </c>
    </row>
    <row r="351" spans="1:103" s="57" customFormat="1" ht="12" x14ac:dyDescent="0.2">
      <c r="A351" s="57">
        <v>349</v>
      </c>
      <c r="B351" s="57">
        <v>91</v>
      </c>
      <c r="C351" s="57" t="s">
        <v>333</v>
      </c>
      <c r="D351" s="59" t="s">
        <v>332</v>
      </c>
      <c r="F351" s="57" t="s">
        <v>86</v>
      </c>
      <c r="G351" s="57" t="s">
        <v>253</v>
      </c>
      <c r="H351" s="57" t="s">
        <v>226</v>
      </c>
      <c r="I351" s="57" t="s">
        <v>225</v>
      </c>
      <c r="J351" s="57" t="s">
        <v>40</v>
      </c>
      <c r="K351" s="60"/>
      <c r="L351" s="60"/>
      <c r="N351" s="62"/>
      <c r="AC351" s="57">
        <v>53.33</v>
      </c>
      <c r="AI351" s="57">
        <v>30</v>
      </c>
      <c r="AV351" s="57">
        <v>390</v>
      </c>
      <c r="BC351" s="57">
        <v>14.17</v>
      </c>
      <c r="BI351" s="57">
        <v>110</v>
      </c>
      <c r="CG351" s="57">
        <v>300</v>
      </c>
      <c r="CY351" s="57">
        <v>56.5</v>
      </c>
    </row>
    <row r="352" spans="1:103" s="57" customFormat="1" x14ac:dyDescent="0.2">
      <c r="A352" s="57">
        <v>350</v>
      </c>
      <c r="B352" s="57">
        <v>91</v>
      </c>
      <c r="C352" s="57" t="s">
        <v>333</v>
      </c>
      <c r="D352" s="59" t="s">
        <v>332</v>
      </c>
      <c r="F352" s="57" t="s">
        <v>86</v>
      </c>
      <c r="G352" s="57" t="s">
        <v>254</v>
      </c>
      <c r="H352" s="57" t="s">
        <v>226</v>
      </c>
      <c r="I352" s="57" t="s">
        <v>225</v>
      </c>
      <c r="J352" s="57" t="s">
        <v>40</v>
      </c>
      <c r="K352" s="60"/>
      <c r="L352" s="60"/>
      <c r="N352" s="62"/>
      <c r="Z352" s="63"/>
      <c r="AC352" s="57">
        <v>70.83</v>
      </c>
      <c r="AI352" s="57">
        <v>40</v>
      </c>
      <c r="AV352" s="57">
        <v>340</v>
      </c>
      <c r="BC352" s="57">
        <v>20.83</v>
      </c>
      <c r="BI352" s="57">
        <v>110</v>
      </c>
      <c r="CG352" s="57">
        <v>340</v>
      </c>
      <c r="CY352" s="57">
        <v>42.3</v>
      </c>
    </row>
    <row r="353" spans="1:106" s="57" customFormat="1" ht="12" x14ac:dyDescent="0.2">
      <c r="A353" s="57">
        <v>351</v>
      </c>
      <c r="B353" s="57">
        <v>91</v>
      </c>
      <c r="C353" s="57" t="s">
        <v>333</v>
      </c>
      <c r="D353" s="59" t="s">
        <v>332</v>
      </c>
      <c r="F353" s="57" t="s">
        <v>86</v>
      </c>
      <c r="G353" s="57" t="s">
        <v>251</v>
      </c>
      <c r="H353" s="57" t="s">
        <v>226</v>
      </c>
      <c r="I353" s="57" t="s">
        <v>225</v>
      </c>
      <c r="J353" s="57" t="s">
        <v>40</v>
      </c>
      <c r="K353" s="60"/>
      <c r="L353" s="60">
        <v>1</v>
      </c>
      <c r="N353" s="62"/>
      <c r="AC353" s="57">
        <v>33.33</v>
      </c>
      <c r="AI353" s="57">
        <v>40</v>
      </c>
      <c r="AV353" s="57">
        <v>390</v>
      </c>
      <c r="BC353" s="57">
        <v>25.83</v>
      </c>
      <c r="BI353" s="57">
        <v>130</v>
      </c>
      <c r="CG353" s="57">
        <v>350</v>
      </c>
      <c r="CY353" s="57">
        <v>34.6</v>
      </c>
    </row>
    <row r="354" spans="1:106" s="57" customFormat="1" ht="12" x14ac:dyDescent="0.2">
      <c r="A354" s="57">
        <v>352</v>
      </c>
      <c r="B354" s="57">
        <v>91</v>
      </c>
      <c r="C354" s="57" t="s">
        <v>333</v>
      </c>
      <c r="D354" s="59" t="s">
        <v>332</v>
      </c>
      <c r="F354" s="57" t="s">
        <v>86</v>
      </c>
      <c r="G354" s="57" t="s">
        <v>252</v>
      </c>
      <c r="H354" s="57" t="s">
        <v>226</v>
      </c>
      <c r="I354" s="57" t="s">
        <v>225</v>
      </c>
      <c r="J354" s="57" t="s">
        <v>40</v>
      </c>
      <c r="K354" s="60"/>
      <c r="L354" s="60"/>
      <c r="N354" s="62"/>
      <c r="AC354" s="57">
        <v>48.33</v>
      </c>
      <c r="AI354" s="57">
        <v>40</v>
      </c>
      <c r="AV354" s="57">
        <v>410</v>
      </c>
      <c r="BC354" s="57">
        <v>19.170000000000002</v>
      </c>
      <c r="BI354" s="57">
        <v>110</v>
      </c>
      <c r="CG354" s="57">
        <v>310</v>
      </c>
      <c r="CY354" s="57">
        <v>48.7</v>
      </c>
    </row>
    <row r="355" spans="1:106" s="57" customFormat="1" x14ac:dyDescent="0.2">
      <c r="A355" s="57">
        <v>353</v>
      </c>
      <c r="B355" s="57">
        <v>91</v>
      </c>
      <c r="C355" s="57" t="s">
        <v>333</v>
      </c>
      <c r="D355" s="59" t="s">
        <v>332</v>
      </c>
      <c r="F355" s="57" t="s">
        <v>86</v>
      </c>
      <c r="G355" s="57" t="s">
        <v>253</v>
      </c>
      <c r="H355" s="57" t="s">
        <v>226</v>
      </c>
      <c r="I355" s="57" t="s">
        <v>225</v>
      </c>
      <c r="J355" s="57" t="s">
        <v>40</v>
      </c>
      <c r="K355" s="60"/>
      <c r="L355" s="60"/>
      <c r="N355" s="62"/>
      <c r="X355" s="63"/>
      <c r="AA355" s="63"/>
      <c r="AC355" s="57">
        <v>31.67</v>
      </c>
      <c r="AI355" s="57">
        <v>30</v>
      </c>
      <c r="AV355" s="57">
        <v>440</v>
      </c>
      <c r="BC355" s="57">
        <v>19.170000000000002</v>
      </c>
      <c r="BI355" s="57">
        <v>100</v>
      </c>
      <c r="CG355" s="57">
        <v>290</v>
      </c>
      <c r="CY355" s="57">
        <v>53.8</v>
      </c>
    </row>
    <row r="356" spans="1:106" s="57" customFormat="1" ht="12" x14ac:dyDescent="0.2">
      <c r="A356" s="57">
        <v>354</v>
      </c>
      <c r="B356" s="57">
        <v>91</v>
      </c>
      <c r="C356" s="57" t="s">
        <v>333</v>
      </c>
      <c r="D356" s="59" t="s">
        <v>332</v>
      </c>
      <c r="F356" s="57" t="s">
        <v>86</v>
      </c>
      <c r="G356" s="57" t="s">
        <v>254</v>
      </c>
      <c r="H356" s="57" t="s">
        <v>226</v>
      </c>
      <c r="I356" s="57" t="s">
        <v>225</v>
      </c>
      <c r="J356" s="57" t="s">
        <v>40</v>
      </c>
      <c r="K356" s="60"/>
      <c r="L356" s="60"/>
      <c r="N356" s="62"/>
      <c r="AC356" s="57">
        <v>43.33</v>
      </c>
      <c r="AI356" s="57">
        <v>30</v>
      </c>
      <c r="AV356" s="57">
        <v>370</v>
      </c>
      <c r="BC356" s="57">
        <v>22.5</v>
      </c>
      <c r="BI356" s="57">
        <v>120</v>
      </c>
      <c r="CG356" s="57">
        <v>330</v>
      </c>
      <c r="CY356" s="57">
        <v>39.1</v>
      </c>
    </row>
    <row r="357" spans="1:106" s="57" customFormat="1" ht="12" x14ac:dyDescent="0.2">
      <c r="A357" s="57">
        <v>355</v>
      </c>
      <c r="B357" s="57">
        <v>92</v>
      </c>
      <c r="C357" s="57" t="s">
        <v>336</v>
      </c>
      <c r="D357" s="59" t="s">
        <v>334</v>
      </c>
      <c r="F357" s="57" t="s">
        <v>86</v>
      </c>
      <c r="G357" s="57" t="s">
        <v>229</v>
      </c>
      <c r="H357" s="57" t="s">
        <v>263</v>
      </c>
      <c r="I357" s="57" t="s">
        <v>40</v>
      </c>
      <c r="K357" s="58"/>
      <c r="L357" s="58">
        <v>7</v>
      </c>
      <c r="CY357" s="57">
        <v>50.74</v>
      </c>
      <c r="CZ357" s="57">
        <v>34.020000000000003</v>
      </c>
      <c r="DA357" s="57">
        <v>18.5</v>
      </c>
      <c r="DB357" s="57">
        <v>111</v>
      </c>
    </row>
    <row r="358" spans="1:106" s="16" customFormat="1" ht="12" x14ac:dyDescent="0.2">
      <c r="A358" s="16">
        <v>356</v>
      </c>
      <c r="B358" s="16">
        <v>7</v>
      </c>
      <c r="C358" s="16" t="s">
        <v>38</v>
      </c>
      <c r="D358" s="16" t="s">
        <v>126</v>
      </c>
      <c r="E358" s="16" t="s">
        <v>127</v>
      </c>
      <c r="F358" s="16" t="s">
        <v>39</v>
      </c>
      <c r="G358" s="16" t="s">
        <v>111</v>
      </c>
      <c r="H358" s="16" t="s">
        <v>90</v>
      </c>
      <c r="I358" s="16" t="s">
        <v>40</v>
      </c>
      <c r="K358" s="37"/>
      <c r="L358" s="37">
        <v>1</v>
      </c>
      <c r="M358" s="16">
        <v>5</v>
      </c>
      <c r="O358" s="16" t="s">
        <v>41</v>
      </c>
      <c r="P358" s="16" t="s">
        <v>28</v>
      </c>
      <c r="CM358" s="16">
        <v>14752</v>
      </c>
      <c r="CS358" s="16">
        <v>4699</v>
      </c>
    </row>
    <row r="359" spans="1:106" s="16" customFormat="1" ht="12" x14ac:dyDescent="0.2">
      <c r="A359" s="16">
        <v>357</v>
      </c>
      <c r="B359" s="16">
        <v>39</v>
      </c>
      <c r="C359" s="16" t="s">
        <v>44</v>
      </c>
      <c r="D359" s="16" t="s">
        <v>117</v>
      </c>
      <c r="E359" s="16" t="s">
        <v>118</v>
      </c>
      <c r="F359" s="16" t="s">
        <v>31</v>
      </c>
      <c r="G359" s="16" t="s">
        <v>34</v>
      </c>
      <c r="H359" s="16" t="s">
        <v>90</v>
      </c>
      <c r="I359" s="16" t="s">
        <v>91</v>
      </c>
      <c r="K359" s="37"/>
      <c r="L359" s="37"/>
      <c r="M359" s="16">
        <v>2</v>
      </c>
      <c r="CM359" s="16">
        <v>1218.8</v>
      </c>
      <c r="CN359" s="16">
        <v>278</v>
      </c>
      <c r="CO359" s="16">
        <v>1022.3</v>
      </c>
      <c r="CP359" s="16">
        <v>1415.4</v>
      </c>
    </row>
    <row r="360" spans="1:106" s="16" customFormat="1" ht="12" x14ac:dyDescent="0.2">
      <c r="A360" s="16">
        <v>358</v>
      </c>
      <c r="B360" s="16">
        <v>46</v>
      </c>
      <c r="C360" s="16" t="s">
        <v>93</v>
      </c>
      <c r="D360" s="16" t="s">
        <v>129</v>
      </c>
      <c r="F360" s="16" t="s">
        <v>94</v>
      </c>
      <c r="G360" s="16" t="s">
        <v>95</v>
      </c>
      <c r="H360" s="16" t="s">
        <v>90</v>
      </c>
      <c r="I360" s="16" t="s">
        <v>40</v>
      </c>
      <c r="K360" s="37">
        <v>1</v>
      </c>
      <c r="L360" s="37">
        <v>15</v>
      </c>
      <c r="BE360" s="16">
        <v>0</v>
      </c>
      <c r="BF360" s="16">
        <v>40</v>
      </c>
    </row>
    <row r="361" spans="1:106" s="16" customFormat="1" ht="12" x14ac:dyDescent="0.2">
      <c r="A361" s="16">
        <v>359</v>
      </c>
      <c r="B361" s="16">
        <v>49</v>
      </c>
      <c r="C361" s="16" t="s">
        <v>69</v>
      </c>
      <c r="D361" s="16" t="s">
        <v>144</v>
      </c>
      <c r="F361" s="16" t="s">
        <v>70</v>
      </c>
      <c r="G361" s="16" t="s">
        <v>34</v>
      </c>
      <c r="H361" s="16" t="s">
        <v>90</v>
      </c>
      <c r="K361" s="37"/>
      <c r="L361" s="37"/>
      <c r="M361" s="16">
        <v>8</v>
      </c>
      <c r="AO361" s="16">
        <v>44.8</v>
      </c>
      <c r="AP361" s="16">
        <v>19.3</v>
      </c>
      <c r="AQ361" s="16">
        <v>10.199999999999999</v>
      </c>
      <c r="AR361" s="16">
        <v>72</v>
      </c>
    </row>
    <row r="362" spans="1:106" s="16" customFormat="1" ht="12" x14ac:dyDescent="0.2">
      <c r="A362" s="16">
        <v>360</v>
      </c>
      <c r="B362" s="16">
        <v>58</v>
      </c>
      <c r="C362" s="16" t="s">
        <v>53</v>
      </c>
      <c r="D362" s="16" t="s">
        <v>134</v>
      </c>
      <c r="E362" s="16" t="s">
        <v>135</v>
      </c>
      <c r="F362" s="16" t="s">
        <v>33</v>
      </c>
      <c r="G362" s="16" t="s">
        <v>54</v>
      </c>
      <c r="H362" s="16" t="s">
        <v>90</v>
      </c>
      <c r="I362" s="16" t="s">
        <v>40</v>
      </c>
      <c r="K362" s="37"/>
      <c r="L362" s="37"/>
      <c r="M362" s="16">
        <v>50</v>
      </c>
      <c r="CM362" s="16">
        <v>180</v>
      </c>
      <c r="CN362" s="16">
        <v>190</v>
      </c>
    </row>
    <row r="363" spans="1:106" s="16" customFormat="1" ht="12" x14ac:dyDescent="0.2">
      <c r="A363" s="16">
        <v>361</v>
      </c>
      <c r="B363" s="16">
        <v>61</v>
      </c>
      <c r="C363" s="16" t="s">
        <v>32</v>
      </c>
      <c r="D363" s="16" t="s">
        <v>123</v>
      </c>
      <c r="F363" s="16" t="s">
        <v>33</v>
      </c>
      <c r="G363" s="16" t="s">
        <v>34</v>
      </c>
      <c r="H363" s="16" t="s">
        <v>90</v>
      </c>
      <c r="I363" s="16" t="s">
        <v>92</v>
      </c>
      <c r="K363" s="37"/>
      <c r="L363" s="37">
        <v>1</v>
      </c>
      <c r="Q363" s="16">
        <v>170</v>
      </c>
      <c r="R363" s="16">
        <v>70</v>
      </c>
      <c r="W363" s="16">
        <v>0.06</v>
      </c>
      <c r="X363" s="16">
        <v>0</v>
      </c>
      <c r="AA363" s="16" t="s">
        <v>30</v>
      </c>
      <c r="AV363" s="16">
        <v>140</v>
      </c>
      <c r="AW363" s="16">
        <v>0</v>
      </c>
      <c r="BC363" s="16">
        <v>160</v>
      </c>
      <c r="BD363" s="16">
        <v>20</v>
      </c>
      <c r="CM363" s="16">
        <v>157</v>
      </c>
      <c r="CN363" s="16">
        <v>13</v>
      </c>
    </row>
    <row r="364" spans="1:106" s="16" customFormat="1" ht="12" x14ac:dyDescent="0.2">
      <c r="A364" s="16">
        <v>362</v>
      </c>
      <c r="B364" s="16">
        <v>61</v>
      </c>
      <c r="C364" s="16" t="s">
        <v>32</v>
      </c>
      <c r="D364" s="16" t="s">
        <v>123</v>
      </c>
      <c r="F364" s="16" t="s">
        <v>33</v>
      </c>
      <c r="G364" s="16" t="s">
        <v>34</v>
      </c>
      <c r="H364" s="16" t="s">
        <v>90</v>
      </c>
      <c r="I364" s="16" t="s">
        <v>92</v>
      </c>
      <c r="K364" s="37"/>
      <c r="L364" s="37">
        <v>1</v>
      </c>
      <c r="Q364" s="16">
        <v>80</v>
      </c>
      <c r="R364" s="16">
        <v>70</v>
      </c>
      <c r="W364" s="16">
        <v>0.09</v>
      </c>
      <c r="X364" s="16">
        <v>0</v>
      </c>
      <c r="AA364" s="16" t="s">
        <v>30</v>
      </c>
      <c r="AV364" s="16">
        <v>100</v>
      </c>
      <c r="AW364" s="16">
        <v>10</v>
      </c>
      <c r="BC364" s="16">
        <v>150</v>
      </c>
      <c r="BD364" s="16">
        <v>20</v>
      </c>
      <c r="CM364" s="16">
        <v>314</v>
      </c>
      <c r="CN364" s="16">
        <v>416</v>
      </c>
    </row>
    <row r="365" spans="1:106" s="16" customFormat="1" ht="12" x14ac:dyDescent="0.2">
      <c r="A365" s="16">
        <v>363</v>
      </c>
      <c r="B365" s="16">
        <v>71</v>
      </c>
      <c r="C365" s="16" t="s">
        <v>49</v>
      </c>
      <c r="D365" s="16" t="s">
        <v>145</v>
      </c>
      <c r="F365" s="16" t="s">
        <v>50</v>
      </c>
      <c r="G365" s="16" t="s">
        <v>51</v>
      </c>
      <c r="H365" s="16" t="s">
        <v>90</v>
      </c>
      <c r="I365" s="16" t="s">
        <v>40</v>
      </c>
      <c r="K365" s="37">
        <v>1</v>
      </c>
      <c r="L365" s="37"/>
      <c r="CM365" s="16">
        <v>4192</v>
      </c>
    </row>
    <row r="366" spans="1:106" s="16" customFormat="1" ht="12" x14ac:dyDescent="0.2">
      <c r="A366" s="16">
        <v>364</v>
      </c>
      <c r="B366" s="16">
        <v>71</v>
      </c>
      <c r="C366" s="16" t="s">
        <v>49</v>
      </c>
      <c r="D366" s="16" t="s">
        <v>145</v>
      </c>
      <c r="F366" s="16" t="s">
        <v>50</v>
      </c>
      <c r="G366" s="16" t="s">
        <v>52</v>
      </c>
      <c r="H366" s="16" t="s">
        <v>90</v>
      </c>
      <c r="I366" s="16" t="s">
        <v>40</v>
      </c>
      <c r="K366" s="37">
        <v>0</v>
      </c>
      <c r="L366" s="37"/>
      <c r="CM366" s="16">
        <v>3469</v>
      </c>
    </row>
    <row r="367" spans="1:106" s="16" customFormat="1" ht="12" x14ac:dyDescent="0.2">
      <c r="A367" s="16">
        <v>365</v>
      </c>
      <c r="B367" s="16">
        <v>76</v>
      </c>
      <c r="C367" s="16" t="s">
        <v>296</v>
      </c>
      <c r="D367" s="17" t="s">
        <v>284</v>
      </c>
      <c r="E367" s="16" t="s">
        <v>295</v>
      </c>
      <c r="F367" s="16" t="s">
        <v>160</v>
      </c>
      <c r="G367" s="16" t="s">
        <v>159</v>
      </c>
      <c r="H367" s="16" t="s">
        <v>278</v>
      </c>
      <c r="I367" s="16" t="s">
        <v>90</v>
      </c>
      <c r="J367" s="16" t="s">
        <v>40</v>
      </c>
      <c r="K367" s="37"/>
      <c r="L367" s="37">
        <v>1</v>
      </c>
      <c r="P367" s="16" t="s">
        <v>28</v>
      </c>
      <c r="AO367" s="16">
        <v>126.5</v>
      </c>
      <c r="AQ367" s="16">
        <v>16.7</v>
      </c>
      <c r="AR367" s="16">
        <v>403.5</v>
      </c>
      <c r="AS367" s="16" t="s">
        <v>162</v>
      </c>
      <c r="AV367" s="16">
        <v>181.5</v>
      </c>
      <c r="AX367" s="16">
        <v>33.299999999999997</v>
      </c>
      <c r="AY367" s="16">
        <v>537</v>
      </c>
      <c r="BA367" s="16" t="s">
        <v>161</v>
      </c>
    </row>
    <row r="368" spans="1:106" s="16" customFormat="1" ht="12" x14ac:dyDescent="0.2">
      <c r="A368" s="16">
        <v>366</v>
      </c>
      <c r="B368" s="16">
        <v>82</v>
      </c>
      <c r="C368" s="16" t="s">
        <v>307</v>
      </c>
      <c r="D368" s="18" t="s">
        <v>293</v>
      </c>
      <c r="E368" s="16" t="s">
        <v>294</v>
      </c>
      <c r="F368" s="16" t="s">
        <v>240</v>
      </c>
      <c r="G368" s="16" t="s">
        <v>203</v>
      </c>
      <c r="H368" s="16" t="s">
        <v>199</v>
      </c>
      <c r="I368" s="16" t="s">
        <v>198</v>
      </c>
      <c r="J368" s="16" t="s">
        <v>40</v>
      </c>
      <c r="K368" s="39">
        <v>1</v>
      </c>
      <c r="L368" s="37">
        <v>1</v>
      </c>
      <c r="P368" s="16" t="s">
        <v>360</v>
      </c>
      <c r="BC368" s="16">
        <v>48</v>
      </c>
      <c r="BE368" s="16">
        <v>31</v>
      </c>
      <c r="BF368" s="16">
        <v>62</v>
      </c>
      <c r="CM368" s="16">
        <v>7</v>
      </c>
      <c r="CO368" s="16">
        <v>4</v>
      </c>
      <c r="CP368" s="16">
        <v>11</v>
      </c>
      <c r="CQ368" s="18" t="s">
        <v>202</v>
      </c>
      <c r="CY368" s="16">
        <v>114.7</v>
      </c>
    </row>
    <row r="369" spans="1:103" s="16" customFormat="1" ht="12" x14ac:dyDescent="0.2">
      <c r="A369" s="16">
        <v>367</v>
      </c>
      <c r="B369" s="16">
        <v>82</v>
      </c>
      <c r="C369" s="16" t="s">
        <v>307</v>
      </c>
      <c r="D369" s="18" t="s">
        <v>293</v>
      </c>
      <c r="E369" s="16" t="s">
        <v>294</v>
      </c>
      <c r="F369" s="16" t="s">
        <v>240</v>
      </c>
      <c r="G369" s="16" t="s">
        <v>203</v>
      </c>
      <c r="H369" s="16" t="s">
        <v>92</v>
      </c>
      <c r="I369" s="16" t="s">
        <v>198</v>
      </c>
      <c r="J369" s="16" t="s">
        <v>40</v>
      </c>
      <c r="K369" s="39"/>
      <c r="L369" s="37">
        <v>1</v>
      </c>
      <c r="P369" s="16" t="s">
        <v>200</v>
      </c>
      <c r="BC369" s="16">
        <v>21</v>
      </c>
      <c r="BE369" s="16">
        <v>15</v>
      </c>
      <c r="BF369" s="16">
        <v>35</v>
      </c>
      <c r="CM369" s="16">
        <v>5.4</v>
      </c>
      <c r="CO369" s="16">
        <v>1</v>
      </c>
      <c r="CP369" s="16">
        <v>12</v>
      </c>
      <c r="CQ369" s="18" t="s">
        <v>202</v>
      </c>
      <c r="CY369" s="16">
        <v>110.8</v>
      </c>
    </row>
    <row r="370" spans="1:103" s="16" customFormat="1" ht="12" x14ac:dyDescent="0.2">
      <c r="A370" s="16">
        <v>368</v>
      </c>
      <c r="B370" s="16">
        <v>82</v>
      </c>
      <c r="C370" s="16" t="s">
        <v>307</v>
      </c>
      <c r="D370" s="18" t="s">
        <v>293</v>
      </c>
      <c r="E370" s="16" t="s">
        <v>294</v>
      </c>
      <c r="F370" s="16" t="s">
        <v>240</v>
      </c>
      <c r="G370" s="16" t="s">
        <v>203</v>
      </c>
      <c r="H370" s="16" t="s">
        <v>199</v>
      </c>
      <c r="I370" s="16" t="s">
        <v>198</v>
      </c>
      <c r="J370" s="16" t="s">
        <v>40</v>
      </c>
      <c r="K370" s="39"/>
      <c r="L370" s="37">
        <v>1</v>
      </c>
      <c r="P370" s="16" t="s">
        <v>201</v>
      </c>
      <c r="BC370" s="16">
        <v>50</v>
      </c>
      <c r="BE370" s="16">
        <v>34</v>
      </c>
      <c r="BF370" s="16">
        <v>65</v>
      </c>
      <c r="CM370" s="16">
        <v>7</v>
      </c>
      <c r="CO370" s="16">
        <v>4</v>
      </c>
      <c r="CP370" s="16">
        <v>15</v>
      </c>
      <c r="CQ370" s="18" t="s">
        <v>202</v>
      </c>
      <c r="CY370" s="16">
        <v>107.3</v>
      </c>
    </row>
    <row r="371" spans="1:103" s="16" customFormat="1" ht="12" x14ac:dyDescent="0.2">
      <c r="A371" s="16">
        <v>369</v>
      </c>
      <c r="B371" s="16">
        <v>82</v>
      </c>
      <c r="C371" s="16" t="s">
        <v>307</v>
      </c>
      <c r="D371" s="18" t="s">
        <v>293</v>
      </c>
      <c r="E371" s="16" t="s">
        <v>294</v>
      </c>
      <c r="F371" s="16" t="s">
        <v>240</v>
      </c>
      <c r="G371" s="16" t="s">
        <v>203</v>
      </c>
      <c r="H371" s="16" t="s">
        <v>351</v>
      </c>
      <c r="I371" s="16" t="s">
        <v>198</v>
      </c>
      <c r="J371" s="16" t="s">
        <v>40</v>
      </c>
      <c r="K371" s="39"/>
      <c r="L371" s="37">
        <v>1</v>
      </c>
      <c r="P371" s="16" t="s">
        <v>360</v>
      </c>
      <c r="BC371" s="16">
        <v>24</v>
      </c>
      <c r="BE371" s="16">
        <v>9</v>
      </c>
      <c r="BF371" s="16">
        <v>40</v>
      </c>
      <c r="CM371" s="16">
        <v>7.2</v>
      </c>
      <c r="CO371" s="16">
        <v>3</v>
      </c>
      <c r="CP371" s="16">
        <v>13</v>
      </c>
      <c r="CQ371" s="18" t="s">
        <v>202</v>
      </c>
      <c r="CY371" s="16">
        <v>88.8</v>
      </c>
    </row>
    <row r="372" spans="1:103" s="16" customFormat="1" ht="12" x14ac:dyDescent="0.2">
      <c r="A372" s="16">
        <v>370</v>
      </c>
      <c r="B372" s="16">
        <v>82</v>
      </c>
      <c r="C372" s="16" t="s">
        <v>307</v>
      </c>
      <c r="D372" s="18" t="s">
        <v>293</v>
      </c>
      <c r="E372" s="16" t="s">
        <v>294</v>
      </c>
      <c r="F372" s="16" t="s">
        <v>240</v>
      </c>
      <c r="G372" s="16" t="s">
        <v>203</v>
      </c>
      <c r="H372" s="16" t="s">
        <v>269</v>
      </c>
      <c r="I372" s="16" t="s">
        <v>198</v>
      </c>
      <c r="J372" s="16" t="s">
        <v>40</v>
      </c>
      <c r="K372" s="39"/>
      <c r="L372" s="37">
        <v>1</v>
      </c>
      <c r="P372" s="16" t="s">
        <v>200</v>
      </c>
      <c r="BC372" s="16">
        <v>31</v>
      </c>
      <c r="BE372" s="16">
        <v>14</v>
      </c>
      <c r="BF372" s="16">
        <v>45</v>
      </c>
      <c r="CM372" s="16">
        <v>6.1</v>
      </c>
      <c r="CO372" s="16">
        <v>2</v>
      </c>
      <c r="CP372" s="16">
        <v>11</v>
      </c>
      <c r="CQ372" s="18" t="s">
        <v>202</v>
      </c>
      <c r="CY372" s="16">
        <v>74.2</v>
      </c>
    </row>
    <row r="373" spans="1:103" s="16" customFormat="1" ht="12" x14ac:dyDescent="0.2">
      <c r="A373" s="16">
        <v>371</v>
      </c>
      <c r="B373" s="16">
        <v>82</v>
      </c>
      <c r="C373" s="16" t="s">
        <v>307</v>
      </c>
      <c r="D373" s="18" t="s">
        <v>293</v>
      </c>
      <c r="E373" s="16" t="s">
        <v>294</v>
      </c>
      <c r="F373" s="16" t="s">
        <v>240</v>
      </c>
      <c r="G373" s="16" t="s">
        <v>203</v>
      </c>
      <c r="H373" s="16" t="s">
        <v>199</v>
      </c>
      <c r="I373" s="16" t="s">
        <v>198</v>
      </c>
      <c r="J373" s="16" t="s">
        <v>40</v>
      </c>
      <c r="K373" s="39"/>
      <c r="L373" s="37">
        <v>1</v>
      </c>
      <c r="P373" s="16" t="s">
        <v>201</v>
      </c>
      <c r="BC373" s="16">
        <v>46</v>
      </c>
      <c r="BE373" s="16">
        <v>30</v>
      </c>
      <c r="BF373" s="16">
        <v>70</v>
      </c>
      <c r="CM373" s="16">
        <v>6.9</v>
      </c>
      <c r="CO373" s="16">
        <v>3</v>
      </c>
      <c r="CP373" s="16">
        <v>15</v>
      </c>
      <c r="CQ373" s="18" t="s">
        <v>202</v>
      </c>
      <c r="CY373" s="16">
        <v>72.7</v>
      </c>
    </row>
    <row r="374" spans="1:103" s="16" customFormat="1" ht="12" x14ac:dyDescent="0.2">
      <c r="A374" s="16">
        <v>372</v>
      </c>
      <c r="B374" s="16">
        <v>82</v>
      </c>
      <c r="C374" s="16" t="s">
        <v>307</v>
      </c>
      <c r="D374" s="18" t="s">
        <v>293</v>
      </c>
      <c r="E374" s="16" t="s">
        <v>294</v>
      </c>
      <c r="F374" s="16" t="s">
        <v>240</v>
      </c>
      <c r="G374" s="16" t="s">
        <v>203</v>
      </c>
      <c r="H374" s="16" t="s">
        <v>199</v>
      </c>
      <c r="I374" s="16" t="s">
        <v>198</v>
      </c>
      <c r="J374" s="16" t="s">
        <v>40</v>
      </c>
      <c r="K374" s="39"/>
      <c r="L374" s="37">
        <v>1</v>
      </c>
      <c r="P374" s="16" t="s">
        <v>201</v>
      </c>
      <c r="BC374" s="16">
        <v>55</v>
      </c>
      <c r="BE374" s="16">
        <v>28</v>
      </c>
      <c r="BF374" s="16">
        <v>86</v>
      </c>
      <c r="CM374" s="16">
        <v>10.5</v>
      </c>
      <c r="CO374" s="16">
        <v>4</v>
      </c>
      <c r="CP374" s="16">
        <v>22</v>
      </c>
      <c r="CQ374" s="18" t="s">
        <v>202</v>
      </c>
      <c r="CY374" s="16">
        <v>65.599999999999994</v>
      </c>
    </row>
    <row r="375" spans="1:103" s="16" customFormat="1" ht="12" x14ac:dyDescent="0.2">
      <c r="A375" s="16">
        <v>373</v>
      </c>
      <c r="B375" s="16">
        <v>84</v>
      </c>
      <c r="C375" s="16" t="s">
        <v>316</v>
      </c>
      <c r="D375" s="16" t="s">
        <v>314</v>
      </c>
      <c r="F375" s="16" t="s">
        <v>233</v>
      </c>
      <c r="G375" s="19" t="s">
        <v>206</v>
      </c>
      <c r="H375" s="16" t="s">
        <v>268</v>
      </c>
      <c r="I375" s="16" t="s">
        <v>40</v>
      </c>
      <c r="K375" s="37"/>
      <c r="L375" s="37"/>
      <c r="P375" s="16" t="s">
        <v>359</v>
      </c>
      <c r="CG375" s="16">
        <v>300</v>
      </c>
    </row>
    <row r="376" spans="1:103" s="16" customFormat="1" ht="12" x14ac:dyDescent="0.2">
      <c r="A376" s="16">
        <v>374</v>
      </c>
      <c r="B376" s="16">
        <v>84</v>
      </c>
      <c r="C376" s="16" t="s">
        <v>316</v>
      </c>
      <c r="D376" s="16" t="s">
        <v>314</v>
      </c>
      <c r="F376" s="16" t="s">
        <v>233</v>
      </c>
      <c r="G376" s="19" t="s">
        <v>206</v>
      </c>
      <c r="H376" s="16" t="s">
        <v>268</v>
      </c>
      <c r="I376" s="16" t="s">
        <v>40</v>
      </c>
      <c r="K376" s="37"/>
      <c r="L376" s="37"/>
      <c r="P376" s="16" t="s">
        <v>359</v>
      </c>
      <c r="CG376" s="16">
        <v>280</v>
      </c>
    </row>
    <row r="377" spans="1:103" s="16" customFormat="1" ht="12" x14ac:dyDescent="0.2">
      <c r="A377" s="16">
        <v>375</v>
      </c>
      <c r="B377" s="16">
        <v>84</v>
      </c>
      <c r="C377" s="16" t="s">
        <v>316</v>
      </c>
      <c r="D377" s="16" t="s">
        <v>313</v>
      </c>
      <c r="F377" s="16" t="s">
        <v>233</v>
      </c>
      <c r="G377" s="19" t="s">
        <v>206</v>
      </c>
      <c r="H377" s="16" t="s">
        <v>268</v>
      </c>
      <c r="I377" s="16" t="s">
        <v>40</v>
      </c>
      <c r="K377" s="37"/>
      <c r="L377" s="37"/>
      <c r="P377" s="16" t="s">
        <v>359</v>
      </c>
      <c r="CG377" s="16">
        <v>280</v>
      </c>
    </row>
    <row r="378" spans="1:103" s="16" customFormat="1" ht="12" x14ac:dyDescent="0.2">
      <c r="A378" s="16">
        <v>376</v>
      </c>
      <c r="B378" s="16">
        <v>84</v>
      </c>
      <c r="C378" s="16" t="s">
        <v>316</v>
      </c>
      <c r="D378" s="16" t="s">
        <v>313</v>
      </c>
      <c r="F378" s="16" t="s">
        <v>233</v>
      </c>
      <c r="G378" s="16" t="s">
        <v>207</v>
      </c>
      <c r="H378" s="16" t="s">
        <v>268</v>
      </c>
      <c r="I378" s="16" t="s">
        <v>40</v>
      </c>
      <c r="K378" s="37"/>
      <c r="L378" s="37"/>
      <c r="CG378" s="16">
        <v>290</v>
      </c>
    </row>
    <row r="379" spans="1:103" s="16" customFormat="1" ht="12" x14ac:dyDescent="0.2">
      <c r="A379" s="16">
        <v>377</v>
      </c>
      <c r="B379" s="16">
        <v>84</v>
      </c>
      <c r="C379" s="16" t="s">
        <v>316</v>
      </c>
      <c r="D379" s="16" t="s">
        <v>313</v>
      </c>
      <c r="F379" s="16" t="s">
        <v>233</v>
      </c>
      <c r="G379" s="16" t="s">
        <v>208</v>
      </c>
      <c r="H379" s="16" t="s">
        <v>268</v>
      </c>
      <c r="I379" s="16" t="s">
        <v>40</v>
      </c>
      <c r="K379" s="37"/>
      <c r="L379" s="37"/>
      <c r="CG379" s="16">
        <v>270</v>
      </c>
    </row>
    <row r="380" spans="1:103" s="16" customFormat="1" ht="12" x14ac:dyDescent="0.2">
      <c r="A380" s="16">
        <v>378</v>
      </c>
      <c r="B380" s="16">
        <v>84</v>
      </c>
      <c r="C380" s="16" t="s">
        <v>316</v>
      </c>
      <c r="D380" s="16" t="s">
        <v>313</v>
      </c>
      <c r="F380" s="16" t="s">
        <v>233</v>
      </c>
      <c r="G380" s="16" t="s">
        <v>209</v>
      </c>
      <c r="H380" s="16" t="s">
        <v>268</v>
      </c>
      <c r="I380" s="16" t="s">
        <v>40</v>
      </c>
      <c r="K380" s="37"/>
      <c r="L380" s="37"/>
      <c r="CG380" s="16">
        <v>320</v>
      </c>
    </row>
    <row r="381" spans="1:103" s="16" customFormat="1" ht="12" x14ac:dyDescent="0.2">
      <c r="A381" s="16">
        <v>379</v>
      </c>
      <c r="B381" s="16">
        <v>84</v>
      </c>
      <c r="C381" s="16" t="s">
        <v>316</v>
      </c>
      <c r="D381" s="16" t="s">
        <v>313</v>
      </c>
      <c r="F381" s="16" t="s">
        <v>233</v>
      </c>
      <c r="G381" s="16" t="s">
        <v>210</v>
      </c>
      <c r="H381" s="16" t="s">
        <v>268</v>
      </c>
      <c r="I381" s="16" t="s">
        <v>40</v>
      </c>
      <c r="K381" s="37"/>
      <c r="L381" s="37"/>
      <c r="CG381" s="16">
        <v>280</v>
      </c>
    </row>
    <row r="382" spans="1:103" s="16" customFormat="1" ht="12" x14ac:dyDescent="0.2">
      <c r="A382" s="16">
        <v>380</v>
      </c>
      <c r="B382" s="16">
        <v>84</v>
      </c>
      <c r="C382" s="16" t="s">
        <v>316</v>
      </c>
      <c r="D382" s="16" t="s">
        <v>313</v>
      </c>
      <c r="F382" s="16" t="s">
        <v>233</v>
      </c>
      <c r="G382" s="16" t="s">
        <v>211</v>
      </c>
      <c r="H382" s="16" t="s">
        <v>268</v>
      </c>
      <c r="I382" s="16" t="s">
        <v>40</v>
      </c>
      <c r="K382" s="37"/>
      <c r="L382" s="37"/>
      <c r="CG382" s="16">
        <v>300</v>
      </c>
    </row>
    <row r="383" spans="1:103" s="16" customFormat="1" ht="12" x14ac:dyDescent="0.2">
      <c r="A383" s="16">
        <v>381</v>
      </c>
      <c r="B383" s="16">
        <v>84</v>
      </c>
      <c r="C383" s="16" t="s">
        <v>316</v>
      </c>
      <c r="D383" s="16" t="s">
        <v>313</v>
      </c>
      <c r="F383" s="16" t="s">
        <v>233</v>
      </c>
      <c r="G383" s="19" t="s">
        <v>212</v>
      </c>
      <c r="H383" s="16" t="s">
        <v>268</v>
      </c>
      <c r="I383" s="16" t="s">
        <v>40</v>
      </c>
      <c r="K383" s="37"/>
      <c r="L383" s="37"/>
      <c r="CG383" s="16">
        <v>290</v>
      </c>
    </row>
    <row r="384" spans="1:103" s="16" customFormat="1" ht="12" x14ac:dyDescent="0.2">
      <c r="A384" s="16">
        <v>382</v>
      </c>
      <c r="B384" s="16">
        <v>90</v>
      </c>
      <c r="C384" s="16" t="s">
        <v>329</v>
      </c>
      <c r="D384" s="18" t="s">
        <v>330</v>
      </c>
      <c r="E384" s="16" t="s">
        <v>331</v>
      </c>
      <c r="F384" s="16" t="s">
        <v>246</v>
      </c>
      <c r="G384" s="16" t="s">
        <v>250</v>
      </c>
      <c r="H384" s="16" t="s">
        <v>266</v>
      </c>
      <c r="I384" s="16" t="s">
        <v>40</v>
      </c>
      <c r="K384" s="37">
        <v>1</v>
      </c>
      <c r="L384" s="37">
        <v>1</v>
      </c>
      <c r="Q384" s="16">
        <v>4200</v>
      </c>
      <c r="R384" s="16">
        <v>800</v>
      </c>
      <c r="S384" s="16">
        <v>2800</v>
      </c>
      <c r="T384" s="16">
        <v>5400</v>
      </c>
      <c r="W384" s="16">
        <v>4.8000000000000001E-2</v>
      </c>
      <c r="X384" s="16">
        <v>1.9E-2</v>
      </c>
      <c r="Y384" s="16">
        <v>3.7999999999999999E-2</v>
      </c>
      <c r="Z384" s="16">
        <v>8.3000000000000004E-2</v>
      </c>
      <c r="AA384" s="16" t="s">
        <v>221</v>
      </c>
      <c r="AV384" s="16">
        <v>109</v>
      </c>
      <c r="AW384" s="16">
        <v>39</v>
      </c>
      <c r="AX384" s="16">
        <v>58</v>
      </c>
      <c r="AY384" s="16">
        <v>157</v>
      </c>
    </row>
    <row r="385" spans="1:89" s="16" customFormat="1" x14ac:dyDescent="0.2">
      <c r="A385" s="16">
        <v>383</v>
      </c>
      <c r="B385" s="16">
        <v>92</v>
      </c>
      <c r="C385" s="16" t="s">
        <v>337</v>
      </c>
      <c r="D385" s="18" t="s">
        <v>335</v>
      </c>
      <c r="F385" s="16" t="s">
        <v>86</v>
      </c>
      <c r="G385" s="16" t="s">
        <v>227</v>
      </c>
      <c r="H385" s="16" t="s">
        <v>266</v>
      </c>
      <c r="I385" s="16" t="s">
        <v>40</v>
      </c>
      <c r="K385" s="39">
        <v>1</v>
      </c>
      <c r="L385" s="37">
        <v>1</v>
      </c>
      <c r="N385" s="16" t="s">
        <v>378</v>
      </c>
      <c r="P385" s="16" t="s">
        <v>377</v>
      </c>
      <c r="Y385" s="20"/>
      <c r="AV385" s="16">
        <v>313</v>
      </c>
      <c r="BC385" s="16">
        <v>10</v>
      </c>
      <c r="CG385" s="16">
        <v>178</v>
      </c>
      <c r="CK385" s="16" t="s">
        <v>228</v>
      </c>
    </row>
    <row r="386" spans="1:89" s="16" customFormat="1" ht="12" x14ac:dyDescent="0.2">
      <c r="A386" s="16">
        <v>384</v>
      </c>
      <c r="B386" s="16">
        <v>92</v>
      </c>
      <c r="C386" s="16" t="s">
        <v>337</v>
      </c>
      <c r="D386" s="18" t="s">
        <v>335</v>
      </c>
      <c r="F386" s="16" t="s">
        <v>86</v>
      </c>
      <c r="G386" s="16" t="s">
        <v>227</v>
      </c>
      <c r="H386" s="16" t="s">
        <v>266</v>
      </c>
      <c r="I386" s="16" t="s">
        <v>40</v>
      </c>
      <c r="K386" s="39"/>
      <c r="L386" s="37">
        <v>1</v>
      </c>
      <c r="AV386" s="16">
        <v>214</v>
      </c>
      <c r="BC386" s="16">
        <v>10</v>
      </c>
      <c r="CG386" s="16">
        <v>139</v>
      </c>
      <c r="CK386" s="16" t="s">
        <v>228</v>
      </c>
    </row>
    <row r="387" spans="1:89" s="16" customFormat="1" ht="12" x14ac:dyDescent="0.2">
      <c r="A387" s="16">
        <v>385</v>
      </c>
      <c r="B387" s="16">
        <v>92</v>
      </c>
      <c r="C387" s="16" t="s">
        <v>337</v>
      </c>
      <c r="D387" s="18" t="s">
        <v>335</v>
      </c>
      <c r="F387" s="16" t="s">
        <v>86</v>
      </c>
      <c r="G387" s="16" t="s">
        <v>227</v>
      </c>
      <c r="H387" s="16" t="s">
        <v>266</v>
      </c>
      <c r="I387" s="16" t="s">
        <v>40</v>
      </c>
      <c r="K387" s="39"/>
      <c r="L387" s="37">
        <v>1</v>
      </c>
      <c r="AV387" s="16">
        <v>216</v>
      </c>
      <c r="BC387" s="16">
        <v>20</v>
      </c>
      <c r="CG387" s="16">
        <v>219</v>
      </c>
      <c r="CK387" s="16" t="s">
        <v>228</v>
      </c>
    </row>
    <row r="388" spans="1:89" s="16" customFormat="1" ht="12" x14ac:dyDescent="0.2">
      <c r="A388" s="16">
        <v>386</v>
      </c>
      <c r="B388" s="16">
        <v>92</v>
      </c>
      <c r="C388" s="16" t="s">
        <v>337</v>
      </c>
      <c r="D388" s="18" t="s">
        <v>335</v>
      </c>
      <c r="F388" s="16" t="s">
        <v>86</v>
      </c>
      <c r="G388" s="16" t="s">
        <v>227</v>
      </c>
      <c r="H388" s="16" t="s">
        <v>266</v>
      </c>
      <c r="I388" s="16" t="s">
        <v>40</v>
      </c>
      <c r="K388" s="39"/>
      <c r="L388" s="37">
        <v>1</v>
      </c>
      <c r="AV388" s="16">
        <v>157</v>
      </c>
      <c r="BC388" s="16">
        <v>10</v>
      </c>
      <c r="CG388" s="16">
        <v>105</v>
      </c>
      <c r="CK388" s="16" t="s">
        <v>228</v>
      </c>
    </row>
    <row r="389" spans="1:89" s="16" customFormat="1" ht="12" x14ac:dyDescent="0.2">
      <c r="A389" s="16">
        <v>387</v>
      </c>
      <c r="B389" s="16">
        <v>92</v>
      </c>
      <c r="C389" s="16" t="s">
        <v>337</v>
      </c>
      <c r="D389" s="18" t="s">
        <v>335</v>
      </c>
      <c r="F389" s="16" t="s">
        <v>86</v>
      </c>
      <c r="G389" s="16" t="s">
        <v>227</v>
      </c>
      <c r="H389" s="16" t="s">
        <v>266</v>
      </c>
      <c r="I389" s="16" t="s">
        <v>40</v>
      </c>
      <c r="K389" s="39">
        <v>1</v>
      </c>
      <c r="L389" s="37">
        <v>1</v>
      </c>
      <c r="N389" s="16" t="s">
        <v>379</v>
      </c>
      <c r="P389" s="16" t="s">
        <v>377</v>
      </c>
      <c r="AV389" s="16">
        <v>133</v>
      </c>
      <c r="BC389" s="16">
        <v>10</v>
      </c>
      <c r="CG389" s="16">
        <v>23</v>
      </c>
      <c r="CK389" s="16" t="s">
        <v>228</v>
      </c>
    </row>
    <row r="390" spans="1:89" s="16" customFormat="1" ht="12" x14ac:dyDescent="0.2">
      <c r="A390" s="16">
        <v>388</v>
      </c>
      <c r="B390" s="16">
        <v>92</v>
      </c>
      <c r="C390" s="16" t="s">
        <v>337</v>
      </c>
      <c r="D390" s="18" t="s">
        <v>335</v>
      </c>
      <c r="F390" s="16" t="s">
        <v>86</v>
      </c>
      <c r="G390" s="16" t="s">
        <v>227</v>
      </c>
      <c r="H390" s="16" t="s">
        <v>266</v>
      </c>
      <c r="I390" s="16" t="s">
        <v>40</v>
      </c>
      <c r="K390" s="39"/>
      <c r="L390" s="37">
        <v>1</v>
      </c>
      <c r="AV390" s="16">
        <v>193</v>
      </c>
      <c r="BC390" s="16">
        <v>10</v>
      </c>
      <c r="CG390" s="16">
        <v>81</v>
      </c>
      <c r="CK390" s="16" t="s">
        <v>228</v>
      </c>
    </row>
    <row r="391" spans="1:89" s="16" customFormat="1" ht="12" x14ac:dyDescent="0.2">
      <c r="A391" s="16">
        <v>389</v>
      </c>
      <c r="B391" s="16">
        <v>92</v>
      </c>
      <c r="C391" s="16" t="s">
        <v>337</v>
      </c>
      <c r="D391" s="18" t="s">
        <v>335</v>
      </c>
      <c r="F391" s="16" t="s">
        <v>86</v>
      </c>
      <c r="G391" s="16" t="s">
        <v>227</v>
      </c>
      <c r="H391" s="16" t="s">
        <v>266</v>
      </c>
      <c r="I391" s="16" t="s">
        <v>40</v>
      </c>
      <c r="K391" s="39"/>
      <c r="L391" s="37">
        <v>1</v>
      </c>
      <c r="AV391" s="16">
        <v>169</v>
      </c>
      <c r="BC391" s="16">
        <v>10</v>
      </c>
      <c r="CG391" s="16">
        <v>49</v>
      </c>
      <c r="CK391" s="16" t="s">
        <v>228</v>
      </c>
    </row>
    <row r="392" spans="1:89" s="16" customFormat="1" ht="12" x14ac:dyDescent="0.2">
      <c r="A392" s="16">
        <v>390</v>
      </c>
      <c r="B392" s="16">
        <v>92</v>
      </c>
      <c r="C392" s="16" t="s">
        <v>337</v>
      </c>
      <c r="D392" s="18" t="s">
        <v>335</v>
      </c>
      <c r="F392" s="16" t="s">
        <v>86</v>
      </c>
      <c r="G392" s="16" t="s">
        <v>227</v>
      </c>
      <c r="H392" s="16" t="s">
        <v>266</v>
      </c>
      <c r="I392" s="16" t="s">
        <v>40</v>
      </c>
      <c r="K392" s="39"/>
      <c r="L392" s="37">
        <v>1</v>
      </c>
      <c r="AV392" s="16">
        <v>115</v>
      </c>
      <c r="BC392" s="16">
        <v>10</v>
      </c>
      <c r="CG392" s="16">
        <v>30</v>
      </c>
      <c r="CK392" s="16" t="s">
        <v>228</v>
      </c>
    </row>
    <row r="393" spans="1:89" s="16" customFormat="1" ht="12" x14ac:dyDescent="0.2">
      <c r="A393" s="16">
        <v>391</v>
      </c>
      <c r="B393" s="16">
        <v>92</v>
      </c>
      <c r="C393" s="16" t="s">
        <v>337</v>
      </c>
      <c r="D393" s="18" t="s">
        <v>335</v>
      </c>
      <c r="F393" s="16" t="s">
        <v>86</v>
      </c>
      <c r="G393" s="16" t="s">
        <v>227</v>
      </c>
      <c r="H393" s="16" t="s">
        <v>266</v>
      </c>
      <c r="I393" s="16" t="s">
        <v>40</v>
      </c>
      <c r="K393" s="39">
        <v>1</v>
      </c>
      <c r="L393" s="37">
        <v>1</v>
      </c>
      <c r="N393" s="16" t="s">
        <v>380</v>
      </c>
      <c r="P393" s="16" t="s">
        <v>377</v>
      </c>
      <c r="AV393" s="16">
        <v>112</v>
      </c>
      <c r="CG393" s="16">
        <v>90</v>
      </c>
      <c r="CK393" s="16" t="s">
        <v>228</v>
      </c>
    </row>
    <row r="394" spans="1:89" s="16" customFormat="1" ht="12" x14ac:dyDescent="0.2">
      <c r="A394" s="16">
        <v>392</v>
      </c>
      <c r="B394" s="16">
        <v>92</v>
      </c>
      <c r="C394" s="16" t="s">
        <v>337</v>
      </c>
      <c r="D394" s="18" t="s">
        <v>335</v>
      </c>
      <c r="F394" s="16" t="s">
        <v>86</v>
      </c>
      <c r="G394" s="16" t="s">
        <v>227</v>
      </c>
      <c r="H394" s="16" t="s">
        <v>266</v>
      </c>
      <c r="I394" s="16" t="s">
        <v>40</v>
      </c>
      <c r="K394" s="39"/>
      <c r="L394" s="37">
        <v>1</v>
      </c>
      <c r="AV394" s="16">
        <v>142</v>
      </c>
      <c r="CG394" s="16">
        <v>141</v>
      </c>
      <c r="CK394" s="16" t="s">
        <v>228</v>
      </c>
    </row>
    <row r="395" spans="1:89" s="16" customFormat="1" ht="12" x14ac:dyDescent="0.2">
      <c r="A395" s="16">
        <v>393</v>
      </c>
      <c r="B395" s="16">
        <v>92</v>
      </c>
      <c r="C395" s="16" t="s">
        <v>337</v>
      </c>
      <c r="D395" s="18" t="s">
        <v>335</v>
      </c>
      <c r="F395" s="16" t="s">
        <v>86</v>
      </c>
      <c r="G395" s="16" t="s">
        <v>227</v>
      </c>
      <c r="H395" s="16" t="s">
        <v>266</v>
      </c>
      <c r="I395" s="16" t="s">
        <v>40</v>
      </c>
      <c r="K395" s="39"/>
      <c r="L395" s="37">
        <v>1</v>
      </c>
      <c r="AV395" s="16">
        <v>50</v>
      </c>
      <c r="CG395" s="16">
        <v>34</v>
      </c>
      <c r="CK395" s="16" t="s">
        <v>228</v>
      </c>
    </row>
    <row r="396" spans="1:89" s="16" customFormat="1" ht="12" x14ac:dyDescent="0.2">
      <c r="A396" s="16">
        <v>394</v>
      </c>
      <c r="B396" s="16">
        <v>92</v>
      </c>
      <c r="C396" s="16" t="s">
        <v>337</v>
      </c>
      <c r="D396" s="18" t="s">
        <v>335</v>
      </c>
      <c r="F396" s="16" t="s">
        <v>86</v>
      </c>
      <c r="G396" s="16" t="s">
        <v>227</v>
      </c>
      <c r="H396" s="16" t="s">
        <v>266</v>
      </c>
      <c r="I396" s="16" t="s">
        <v>40</v>
      </c>
      <c r="K396" s="39"/>
      <c r="L396" s="37">
        <v>1</v>
      </c>
      <c r="AV396" s="16">
        <v>66</v>
      </c>
      <c r="CG396" s="16">
        <v>65</v>
      </c>
      <c r="CK396" s="16" t="s">
        <v>228</v>
      </c>
    </row>
    <row r="397" spans="1:89" s="16" customFormat="1" ht="12" x14ac:dyDescent="0.2">
      <c r="A397" s="16">
        <v>395</v>
      </c>
      <c r="B397" s="16">
        <v>92</v>
      </c>
      <c r="C397" s="16" t="s">
        <v>337</v>
      </c>
      <c r="D397" s="18" t="s">
        <v>335</v>
      </c>
      <c r="F397" s="16" t="s">
        <v>86</v>
      </c>
      <c r="G397" s="16" t="s">
        <v>227</v>
      </c>
      <c r="H397" s="16" t="s">
        <v>266</v>
      </c>
      <c r="I397" s="16" t="s">
        <v>40</v>
      </c>
      <c r="K397" s="39">
        <v>1</v>
      </c>
      <c r="L397" s="37">
        <v>1</v>
      </c>
      <c r="N397" s="16" t="s">
        <v>365</v>
      </c>
      <c r="P397" s="16" t="s">
        <v>377</v>
      </c>
      <c r="AV397" s="16">
        <v>126</v>
      </c>
      <c r="BC397" s="16">
        <v>10</v>
      </c>
      <c r="CG397" s="16">
        <v>61</v>
      </c>
      <c r="CK397" s="16" t="s">
        <v>228</v>
      </c>
    </row>
    <row r="398" spans="1:89" s="16" customFormat="1" ht="12" x14ac:dyDescent="0.2">
      <c r="A398" s="16">
        <v>396</v>
      </c>
      <c r="B398" s="16">
        <v>92</v>
      </c>
      <c r="C398" s="16" t="s">
        <v>337</v>
      </c>
      <c r="D398" s="18" t="s">
        <v>335</v>
      </c>
      <c r="F398" s="16" t="s">
        <v>86</v>
      </c>
      <c r="G398" s="16" t="s">
        <v>227</v>
      </c>
      <c r="H398" s="16" t="s">
        <v>266</v>
      </c>
      <c r="I398" s="16" t="s">
        <v>40</v>
      </c>
      <c r="K398" s="39"/>
      <c r="L398" s="37">
        <v>1</v>
      </c>
      <c r="AV398" s="16">
        <v>126</v>
      </c>
      <c r="BC398" s="16">
        <v>10</v>
      </c>
      <c r="CG398" s="16">
        <v>77</v>
      </c>
      <c r="CK398" s="16" t="s">
        <v>228</v>
      </c>
    </row>
    <row r="399" spans="1:89" s="16" customFormat="1" ht="12" x14ac:dyDescent="0.2">
      <c r="A399" s="16">
        <v>397</v>
      </c>
      <c r="B399" s="16">
        <v>92</v>
      </c>
      <c r="C399" s="16" t="s">
        <v>337</v>
      </c>
      <c r="D399" s="18" t="s">
        <v>335</v>
      </c>
      <c r="F399" s="16" t="s">
        <v>86</v>
      </c>
      <c r="G399" s="16" t="s">
        <v>227</v>
      </c>
      <c r="H399" s="16" t="s">
        <v>266</v>
      </c>
      <c r="I399" s="16" t="s">
        <v>40</v>
      </c>
      <c r="K399" s="39">
        <v>1</v>
      </c>
      <c r="L399" s="37">
        <v>1</v>
      </c>
      <c r="N399" s="16" t="s">
        <v>366</v>
      </c>
      <c r="P399" s="16" t="s">
        <v>377</v>
      </c>
      <c r="AV399" s="16">
        <v>327</v>
      </c>
      <c r="BC399" s="16">
        <v>10</v>
      </c>
      <c r="CG399" s="16">
        <v>371</v>
      </c>
      <c r="CK399" s="16" t="s">
        <v>228</v>
      </c>
    </row>
    <row r="400" spans="1:89" s="16" customFormat="1" ht="12" x14ac:dyDescent="0.2">
      <c r="A400" s="16">
        <v>398</v>
      </c>
      <c r="B400" s="16">
        <v>92</v>
      </c>
      <c r="C400" s="16" t="s">
        <v>337</v>
      </c>
      <c r="D400" s="18" t="s">
        <v>335</v>
      </c>
      <c r="F400" s="16" t="s">
        <v>86</v>
      </c>
      <c r="G400" s="16" t="s">
        <v>227</v>
      </c>
      <c r="H400" s="16" t="s">
        <v>266</v>
      </c>
      <c r="I400" s="16" t="s">
        <v>40</v>
      </c>
      <c r="K400" s="39"/>
      <c r="L400" s="37">
        <v>1</v>
      </c>
      <c r="AV400" s="16">
        <v>294</v>
      </c>
      <c r="BC400" s="16">
        <v>10</v>
      </c>
      <c r="CG400" s="16">
        <v>285</v>
      </c>
      <c r="CK400" s="16" t="s">
        <v>228</v>
      </c>
    </row>
    <row r="401" spans="1:97" s="16" customFormat="1" ht="12" x14ac:dyDescent="0.2">
      <c r="A401" s="16">
        <v>399</v>
      </c>
      <c r="B401" s="16">
        <v>92</v>
      </c>
      <c r="C401" s="16" t="s">
        <v>337</v>
      </c>
      <c r="D401" s="18" t="s">
        <v>335</v>
      </c>
      <c r="F401" s="16" t="s">
        <v>86</v>
      </c>
      <c r="G401" s="16" t="s">
        <v>227</v>
      </c>
      <c r="H401" s="16" t="s">
        <v>266</v>
      </c>
      <c r="I401" s="16" t="s">
        <v>40</v>
      </c>
      <c r="K401" s="39"/>
      <c r="L401" s="37">
        <v>1</v>
      </c>
      <c r="AV401" s="16">
        <v>214</v>
      </c>
      <c r="BC401" s="16">
        <v>10</v>
      </c>
      <c r="CG401" s="16">
        <v>218</v>
      </c>
      <c r="CK401" s="16" t="s">
        <v>228</v>
      </c>
    </row>
    <row r="402" spans="1:97" s="16" customFormat="1" ht="12" x14ac:dyDescent="0.2">
      <c r="A402" s="16">
        <v>400</v>
      </c>
      <c r="B402" s="16">
        <v>92</v>
      </c>
      <c r="C402" s="16" t="s">
        <v>337</v>
      </c>
      <c r="D402" s="18" t="s">
        <v>335</v>
      </c>
      <c r="F402" s="16" t="s">
        <v>86</v>
      </c>
      <c r="G402" s="16" t="s">
        <v>227</v>
      </c>
      <c r="H402" s="16" t="s">
        <v>266</v>
      </c>
      <c r="I402" s="16" t="s">
        <v>40</v>
      </c>
      <c r="K402" s="39"/>
      <c r="L402" s="37">
        <v>1</v>
      </c>
      <c r="AV402" s="16">
        <v>228</v>
      </c>
      <c r="BC402" s="16">
        <v>10</v>
      </c>
      <c r="CG402" s="16">
        <v>1068</v>
      </c>
      <c r="CK402" s="16" t="s">
        <v>228</v>
      </c>
    </row>
    <row r="403" spans="1:97" s="16" customFormat="1" ht="12" x14ac:dyDescent="0.2">
      <c r="A403" s="16">
        <v>401</v>
      </c>
      <c r="B403" s="16">
        <v>92</v>
      </c>
      <c r="C403" s="16" t="s">
        <v>337</v>
      </c>
      <c r="D403" s="18" t="s">
        <v>335</v>
      </c>
      <c r="F403" s="16" t="s">
        <v>86</v>
      </c>
      <c r="G403" s="16" t="s">
        <v>227</v>
      </c>
      <c r="H403" s="16" t="s">
        <v>266</v>
      </c>
      <c r="I403" s="16" t="s">
        <v>40</v>
      </c>
      <c r="K403" s="39">
        <v>1</v>
      </c>
      <c r="L403" s="37">
        <v>1</v>
      </c>
      <c r="N403" s="16" t="s">
        <v>381</v>
      </c>
      <c r="P403" s="16" t="s">
        <v>377</v>
      </c>
      <c r="AV403" s="16">
        <v>234</v>
      </c>
      <c r="BC403" s="16">
        <v>20</v>
      </c>
      <c r="CG403" s="16">
        <v>73</v>
      </c>
      <c r="CK403" s="16" t="s">
        <v>228</v>
      </c>
    </row>
    <row r="404" spans="1:97" s="16" customFormat="1" ht="12" x14ac:dyDescent="0.2">
      <c r="A404" s="16">
        <v>402</v>
      </c>
      <c r="B404" s="16">
        <v>92</v>
      </c>
      <c r="C404" s="16" t="s">
        <v>337</v>
      </c>
      <c r="D404" s="18" t="s">
        <v>335</v>
      </c>
      <c r="F404" s="16" t="s">
        <v>86</v>
      </c>
      <c r="G404" s="16" t="s">
        <v>227</v>
      </c>
      <c r="H404" s="16" t="s">
        <v>266</v>
      </c>
      <c r="I404" s="16" t="s">
        <v>40</v>
      </c>
      <c r="K404" s="39"/>
      <c r="L404" s="37">
        <v>1</v>
      </c>
      <c r="AV404" s="16">
        <v>206</v>
      </c>
      <c r="BC404" s="16">
        <v>10</v>
      </c>
      <c r="CG404" s="16">
        <v>54</v>
      </c>
      <c r="CK404" s="16" t="s">
        <v>228</v>
      </c>
    </row>
    <row r="405" spans="1:97" s="16" customFormat="1" ht="12" x14ac:dyDescent="0.2">
      <c r="A405" s="16">
        <v>403</v>
      </c>
      <c r="B405" s="16">
        <v>92</v>
      </c>
      <c r="C405" s="16" t="s">
        <v>337</v>
      </c>
      <c r="D405" s="18" t="s">
        <v>334</v>
      </c>
      <c r="F405" s="16" t="s">
        <v>86</v>
      </c>
      <c r="G405" s="16" t="s">
        <v>227</v>
      </c>
      <c r="H405" s="16" t="s">
        <v>266</v>
      </c>
      <c r="I405" s="16" t="s">
        <v>40</v>
      </c>
      <c r="K405" s="39"/>
      <c r="L405" s="37">
        <v>1</v>
      </c>
      <c r="AV405" s="16">
        <v>134</v>
      </c>
      <c r="BC405" s="16">
        <v>10</v>
      </c>
      <c r="CG405" s="16">
        <v>32</v>
      </c>
      <c r="CK405" s="16" t="s">
        <v>228</v>
      </c>
    </row>
    <row r="406" spans="1:97" s="16" customFormat="1" ht="12" x14ac:dyDescent="0.2">
      <c r="A406" s="16">
        <v>404</v>
      </c>
      <c r="B406" s="16">
        <v>92</v>
      </c>
      <c r="C406" s="16" t="s">
        <v>337</v>
      </c>
      <c r="D406" s="18" t="s">
        <v>334</v>
      </c>
      <c r="F406" s="16" t="s">
        <v>86</v>
      </c>
      <c r="G406" s="16" t="s">
        <v>227</v>
      </c>
      <c r="H406" s="16" t="s">
        <v>266</v>
      </c>
      <c r="I406" s="16" t="s">
        <v>40</v>
      </c>
      <c r="K406" s="39"/>
      <c r="L406" s="37">
        <v>1</v>
      </c>
      <c r="AV406" s="16">
        <v>108</v>
      </c>
      <c r="BC406" s="16">
        <v>10</v>
      </c>
      <c r="CG406" s="16">
        <v>68</v>
      </c>
      <c r="CK406" s="16" t="s">
        <v>228</v>
      </c>
    </row>
    <row r="407" spans="1:97" s="16" customFormat="1" ht="12" x14ac:dyDescent="0.2">
      <c r="A407" s="16">
        <v>405</v>
      </c>
      <c r="B407" s="16">
        <v>92</v>
      </c>
      <c r="C407" s="16" t="s">
        <v>336</v>
      </c>
      <c r="D407" s="18" t="s">
        <v>334</v>
      </c>
      <c r="F407" s="16" t="s">
        <v>86</v>
      </c>
      <c r="G407" s="16" t="s">
        <v>227</v>
      </c>
      <c r="H407" s="16" t="s">
        <v>266</v>
      </c>
      <c r="I407" s="16" t="s">
        <v>40</v>
      </c>
      <c r="K407" s="39">
        <v>1</v>
      </c>
      <c r="L407" s="37">
        <v>1</v>
      </c>
      <c r="N407" s="16" t="s">
        <v>382</v>
      </c>
      <c r="P407" s="16" t="s">
        <v>377</v>
      </c>
      <c r="AV407" s="16">
        <v>480</v>
      </c>
      <c r="BC407" s="16">
        <v>10</v>
      </c>
      <c r="CG407" s="16">
        <v>199</v>
      </c>
      <c r="CK407" s="16" t="s">
        <v>228</v>
      </c>
    </row>
    <row r="408" spans="1:97" s="16" customFormat="1" ht="12" x14ac:dyDescent="0.2">
      <c r="A408" s="16">
        <v>406</v>
      </c>
      <c r="B408" s="16">
        <v>92</v>
      </c>
      <c r="C408" s="16" t="s">
        <v>336</v>
      </c>
      <c r="D408" s="18" t="s">
        <v>334</v>
      </c>
      <c r="F408" s="16" t="s">
        <v>86</v>
      </c>
      <c r="G408" s="16" t="s">
        <v>227</v>
      </c>
      <c r="H408" s="16" t="s">
        <v>266</v>
      </c>
      <c r="I408" s="16" t="s">
        <v>40</v>
      </c>
      <c r="K408" s="39"/>
      <c r="L408" s="37">
        <v>1</v>
      </c>
      <c r="AV408" s="16">
        <v>793</v>
      </c>
      <c r="BC408" s="16">
        <v>10</v>
      </c>
      <c r="CG408" s="16">
        <v>169</v>
      </c>
      <c r="CK408" s="16" t="s">
        <v>228</v>
      </c>
    </row>
    <row r="409" spans="1:97" s="16" customFormat="1" ht="12" x14ac:dyDescent="0.2">
      <c r="A409" s="16">
        <v>407</v>
      </c>
      <c r="B409" s="16">
        <v>92</v>
      </c>
      <c r="C409" s="16" t="s">
        <v>336</v>
      </c>
      <c r="D409" s="18" t="s">
        <v>334</v>
      </c>
      <c r="F409" s="16" t="s">
        <v>86</v>
      </c>
      <c r="G409" s="16" t="s">
        <v>227</v>
      </c>
      <c r="H409" s="16" t="s">
        <v>266</v>
      </c>
      <c r="I409" s="16" t="s">
        <v>40</v>
      </c>
      <c r="K409" s="39"/>
      <c r="L409" s="37">
        <v>1</v>
      </c>
      <c r="AV409" s="16">
        <v>669</v>
      </c>
      <c r="BC409" s="16">
        <v>10</v>
      </c>
      <c r="CG409" s="16">
        <v>164</v>
      </c>
      <c r="CK409" s="16" t="s">
        <v>228</v>
      </c>
    </row>
    <row r="410" spans="1:97" s="16" customFormat="1" ht="12" x14ac:dyDescent="0.2">
      <c r="A410" s="16">
        <v>408</v>
      </c>
      <c r="B410" s="16">
        <v>92</v>
      </c>
      <c r="C410" s="16" t="s">
        <v>336</v>
      </c>
      <c r="D410" s="18" t="s">
        <v>334</v>
      </c>
      <c r="F410" s="16" t="s">
        <v>86</v>
      </c>
      <c r="G410" s="16" t="s">
        <v>227</v>
      </c>
      <c r="H410" s="16" t="s">
        <v>266</v>
      </c>
      <c r="I410" s="16" t="s">
        <v>40</v>
      </c>
      <c r="K410" s="39"/>
      <c r="L410" s="37">
        <v>1</v>
      </c>
      <c r="AV410" s="16">
        <v>618</v>
      </c>
      <c r="BC410" s="16">
        <v>10</v>
      </c>
      <c r="CG410" s="16">
        <v>137</v>
      </c>
      <c r="CK410" s="16" t="s">
        <v>228</v>
      </c>
    </row>
    <row r="411" spans="1:97" s="44" customFormat="1" ht="12" x14ac:dyDescent="0.2">
      <c r="A411" s="44">
        <v>409</v>
      </c>
      <c r="B411" s="44">
        <v>7</v>
      </c>
      <c r="C411" s="44" t="s">
        <v>38</v>
      </c>
      <c r="D411" s="44" t="s">
        <v>126</v>
      </c>
      <c r="E411" s="44" t="s">
        <v>127</v>
      </c>
      <c r="F411" s="44" t="s">
        <v>39</v>
      </c>
      <c r="G411" s="44" t="s">
        <v>111</v>
      </c>
      <c r="H411" s="44" t="s">
        <v>96</v>
      </c>
      <c r="I411" s="44" t="s">
        <v>40</v>
      </c>
      <c r="K411" s="45">
        <v>1</v>
      </c>
      <c r="L411" s="45">
        <v>1</v>
      </c>
      <c r="M411" s="44">
        <v>5</v>
      </c>
      <c r="O411" s="44" t="s">
        <v>41</v>
      </c>
      <c r="P411" s="44" t="s">
        <v>28</v>
      </c>
      <c r="CM411" s="44">
        <v>9078</v>
      </c>
      <c r="CS411" s="44">
        <v>684</v>
      </c>
    </row>
    <row r="412" spans="1:97" s="44" customFormat="1" ht="12" x14ac:dyDescent="0.2">
      <c r="A412" s="44">
        <v>410</v>
      </c>
      <c r="B412" s="44">
        <v>45</v>
      </c>
      <c r="C412" s="44" t="s">
        <v>80</v>
      </c>
      <c r="D412" s="44" t="s">
        <v>142</v>
      </c>
      <c r="E412" s="44" t="s">
        <v>143</v>
      </c>
      <c r="F412" s="44" t="s">
        <v>81</v>
      </c>
      <c r="G412" s="44" t="s">
        <v>34</v>
      </c>
      <c r="H412" s="44" t="s">
        <v>96</v>
      </c>
      <c r="K412" s="45">
        <v>1</v>
      </c>
      <c r="L412" s="45">
        <v>1</v>
      </c>
      <c r="P412" s="44" t="s">
        <v>28</v>
      </c>
      <c r="BC412" s="44">
        <v>5.2</v>
      </c>
    </row>
    <row r="413" spans="1:97" s="44" customFormat="1" ht="12" x14ac:dyDescent="0.2">
      <c r="A413" s="44">
        <v>411</v>
      </c>
      <c r="B413" s="44">
        <v>45</v>
      </c>
      <c r="C413" s="44" t="s">
        <v>80</v>
      </c>
      <c r="D413" s="44" t="s">
        <v>142</v>
      </c>
      <c r="E413" s="44" t="s">
        <v>143</v>
      </c>
      <c r="F413" s="44" t="s">
        <v>81</v>
      </c>
      <c r="G413" s="44" t="s">
        <v>34</v>
      </c>
      <c r="H413" s="44" t="s">
        <v>96</v>
      </c>
      <c r="K413" s="45">
        <v>0</v>
      </c>
      <c r="L413" s="45">
        <v>0</v>
      </c>
      <c r="P413" s="44" t="s">
        <v>82</v>
      </c>
      <c r="BC413" s="44">
        <v>139</v>
      </c>
    </row>
    <row r="414" spans="1:97" s="44" customFormat="1" ht="12" x14ac:dyDescent="0.2">
      <c r="A414" s="44">
        <v>412</v>
      </c>
      <c r="B414" s="44">
        <v>80</v>
      </c>
      <c r="C414" s="44" t="s">
        <v>304</v>
      </c>
      <c r="D414" s="50" t="s">
        <v>290</v>
      </c>
      <c r="F414" s="44" t="s">
        <v>241</v>
      </c>
      <c r="G414" s="44" t="s">
        <v>348</v>
      </c>
      <c r="H414" s="44" t="s">
        <v>257</v>
      </c>
      <c r="I414" s="44" t="s">
        <v>40</v>
      </c>
      <c r="K414" s="45">
        <v>1</v>
      </c>
      <c r="L414" s="51">
        <v>1</v>
      </c>
      <c r="P414" s="44" t="s">
        <v>355</v>
      </c>
      <c r="BI414" s="44">
        <v>4.4999999999999998E-2</v>
      </c>
      <c r="BM414" s="44" t="s">
        <v>186</v>
      </c>
      <c r="BO414" s="44">
        <v>0.159</v>
      </c>
      <c r="BS414" s="44" t="s">
        <v>186</v>
      </c>
      <c r="BU414" s="44">
        <v>6.5000000000000002E-2</v>
      </c>
      <c r="BY414" s="44" t="s">
        <v>186</v>
      </c>
      <c r="CA414" s="44">
        <v>0.108</v>
      </c>
      <c r="CE414" s="44" t="s">
        <v>186</v>
      </c>
    </row>
    <row r="415" spans="1:97" s="44" customFormat="1" ht="12" x14ac:dyDescent="0.2">
      <c r="A415" s="44">
        <v>413</v>
      </c>
      <c r="B415" s="44">
        <v>80</v>
      </c>
      <c r="C415" s="44" t="s">
        <v>304</v>
      </c>
      <c r="D415" s="50" t="s">
        <v>290</v>
      </c>
      <c r="F415" s="44" t="s">
        <v>241</v>
      </c>
      <c r="G415" s="44" t="s">
        <v>347</v>
      </c>
      <c r="H415" s="44" t="s">
        <v>257</v>
      </c>
      <c r="I415" s="44" t="s">
        <v>40</v>
      </c>
      <c r="K415" s="45"/>
      <c r="L415" s="51"/>
      <c r="P415" s="44" t="s">
        <v>355</v>
      </c>
      <c r="BI415" s="44">
        <v>4.4999999999999998E-2</v>
      </c>
      <c r="BM415" s="44" t="s">
        <v>186</v>
      </c>
      <c r="BO415" s="44">
        <v>0.106</v>
      </c>
      <c r="BS415" s="44" t="s">
        <v>186</v>
      </c>
      <c r="BU415" s="44">
        <v>0.13</v>
      </c>
      <c r="BY415" s="44" t="s">
        <v>186</v>
      </c>
      <c r="CA415" s="44">
        <v>5.3999999999999999E-2</v>
      </c>
      <c r="CE415" s="44" t="s">
        <v>186</v>
      </c>
    </row>
    <row r="416" spans="1:97" s="44" customFormat="1" ht="12" x14ac:dyDescent="0.2">
      <c r="A416" s="44">
        <v>414</v>
      </c>
      <c r="B416" s="44">
        <v>80</v>
      </c>
      <c r="C416" s="44" t="s">
        <v>304</v>
      </c>
      <c r="D416" s="50" t="s">
        <v>290</v>
      </c>
      <c r="F416" s="44" t="s">
        <v>241</v>
      </c>
      <c r="G416" s="44" t="s">
        <v>348</v>
      </c>
      <c r="H416" s="44" t="s">
        <v>257</v>
      </c>
      <c r="I416" s="44" t="s">
        <v>40</v>
      </c>
      <c r="K416" s="45"/>
      <c r="L416" s="51">
        <v>1</v>
      </c>
      <c r="P416" s="44" t="s">
        <v>355</v>
      </c>
      <c r="BI416" s="44">
        <v>4.4999999999999998E-2</v>
      </c>
      <c r="BM416" s="44" t="s">
        <v>186</v>
      </c>
      <c r="BO416" s="44">
        <v>0.106</v>
      </c>
      <c r="BS416" s="44" t="s">
        <v>186</v>
      </c>
      <c r="BU416" s="44">
        <v>6.5000000000000002E-2</v>
      </c>
      <c r="BY416" s="44" t="s">
        <v>186</v>
      </c>
      <c r="CA416" s="44">
        <v>5.3999999999999999E-2</v>
      </c>
      <c r="CE416" s="44" t="s">
        <v>186</v>
      </c>
    </row>
    <row r="417" spans="1:85" s="44" customFormat="1" ht="12" x14ac:dyDescent="0.2">
      <c r="A417" s="44">
        <v>415</v>
      </c>
      <c r="B417" s="44">
        <v>80</v>
      </c>
      <c r="C417" s="44" t="s">
        <v>304</v>
      </c>
      <c r="D417" s="50" t="s">
        <v>290</v>
      </c>
      <c r="F417" s="44" t="s">
        <v>241</v>
      </c>
      <c r="G417" s="44" t="s">
        <v>347</v>
      </c>
      <c r="H417" s="44" t="s">
        <v>257</v>
      </c>
      <c r="I417" s="44" t="s">
        <v>40</v>
      </c>
      <c r="K417" s="45"/>
      <c r="L417" s="51"/>
      <c r="P417" s="44" t="s">
        <v>355</v>
      </c>
      <c r="BI417" s="44">
        <v>4.4999999999999998E-2</v>
      </c>
      <c r="BM417" s="44" t="s">
        <v>186</v>
      </c>
      <c r="BO417" s="44">
        <v>5.2999999999999999E-2</v>
      </c>
      <c r="BS417" s="44" t="s">
        <v>186</v>
      </c>
      <c r="BU417" s="44">
        <v>0.19500000000000001</v>
      </c>
      <c r="BY417" s="44" t="s">
        <v>186</v>
      </c>
      <c r="CA417" s="44">
        <v>5.3999999999999999E-2</v>
      </c>
      <c r="CE417" s="44" t="s">
        <v>186</v>
      </c>
    </row>
    <row r="418" spans="1:85" s="44" customFormat="1" ht="12" x14ac:dyDescent="0.2">
      <c r="A418" s="44">
        <v>416</v>
      </c>
      <c r="B418" s="44">
        <v>80</v>
      </c>
      <c r="C418" s="44" t="s">
        <v>304</v>
      </c>
      <c r="D418" s="50" t="s">
        <v>290</v>
      </c>
      <c r="F418" s="44" t="s">
        <v>241</v>
      </c>
      <c r="G418" s="44" t="s">
        <v>348</v>
      </c>
      <c r="H418" s="44" t="s">
        <v>257</v>
      </c>
      <c r="I418" s="44" t="s">
        <v>40</v>
      </c>
      <c r="K418" s="45"/>
      <c r="L418" s="51">
        <v>1</v>
      </c>
      <c r="P418" s="44" t="s">
        <v>355</v>
      </c>
      <c r="BI418" s="44">
        <v>4.4999999999999998E-2</v>
      </c>
      <c r="BM418" s="44" t="s">
        <v>186</v>
      </c>
      <c r="BO418" s="44">
        <v>5.2999999999999999E-2</v>
      </c>
      <c r="BS418" s="44" t="s">
        <v>186</v>
      </c>
      <c r="BU418" s="44">
        <v>0.26</v>
      </c>
      <c r="BY418" s="44" t="s">
        <v>186</v>
      </c>
      <c r="CA418" s="44">
        <v>0.108</v>
      </c>
      <c r="CE418" s="44" t="s">
        <v>186</v>
      </c>
    </row>
    <row r="419" spans="1:85" s="44" customFormat="1" ht="12" x14ac:dyDescent="0.2">
      <c r="A419" s="44">
        <v>417</v>
      </c>
      <c r="B419" s="44">
        <v>80</v>
      </c>
      <c r="C419" s="44" t="s">
        <v>304</v>
      </c>
      <c r="D419" s="50" t="s">
        <v>290</v>
      </c>
      <c r="F419" s="44" t="s">
        <v>241</v>
      </c>
      <c r="G419" s="44" t="s">
        <v>347</v>
      </c>
      <c r="H419" s="44" t="s">
        <v>257</v>
      </c>
      <c r="I419" s="44" t="s">
        <v>40</v>
      </c>
      <c r="K419" s="45"/>
      <c r="L419" s="51"/>
      <c r="P419" s="44" t="s">
        <v>355</v>
      </c>
      <c r="BI419" s="44">
        <v>4.4999999999999998E-2</v>
      </c>
      <c r="BM419" s="44" t="s">
        <v>186</v>
      </c>
      <c r="BO419" s="44">
        <v>5.2999999999999999E-2</v>
      </c>
      <c r="BS419" s="44" t="s">
        <v>186</v>
      </c>
      <c r="BU419" s="44">
        <v>0.19500000000000001</v>
      </c>
      <c r="BY419" s="44" t="s">
        <v>186</v>
      </c>
      <c r="CA419" s="44">
        <v>0.108</v>
      </c>
      <c r="CE419" s="44" t="s">
        <v>186</v>
      </c>
    </row>
    <row r="420" spans="1:85" s="44" customFormat="1" ht="12" x14ac:dyDescent="0.2">
      <c r="A420" s="44">
        <v>418</v>
      </c>
      <c r="B420" s="44">
        <v>80</v>
      </c>
      <c r="C420" s="44" t="s">
        <v>304</v>
      </c>
      <c r="D420" s="50" t="s">
        <v>290</v>
      </c>
      <c r="F420" s="44" t="s">
        <v>241</v>
      </c>
      <c r="G420" s="44" t="s">
        <v>348</v>
      </c>
      <c r="H420" s="44" t="s">
        <v>257</v>
      </c>
      <c r="I420" s="44" t="s">
        <v>40</v>
      </c>
      <c r="K420" s="45"/>
      <c r="L420" s="51">
        <v>1</v>
      </c>
      <c r="P420" s="44" t="s">
        <v>355</v>
      </c>
      <c r="BI420" s="44">
        <v>4.4999999999999998E-2</v>
      </c>
      <c r="BM420" s="44" t="s">
        <v>186</v>
      </c>
      <c r="BO420" s="44">
        <v>5.2999999999999999E-2</v>
      </c>
      <c r="BS420" s="44" t="s">
        <v>186</v>
      </c>
      <c r="BU420" s="44">
        <v>0.19500000000000001</v>
      </c>
      <c r="BY420" s="44" t="s">
        <v>186</v>
      </c>
      <c r="CA420" s="44">
        <v>0.216</v>
      </c>
      <c r="CE420" s="44" t="s">
        <v>186</v>
      </c>
    </row>
    <row r="421" spans="1:85" s="44" customFormat="1" ht="12" x14ac:dyDescent="0.2">
      <c r="A421" s="44">
        <v>419</v>
      </c>
      <c r="B421" s="44">
        <v>80</v>
      </c>
      <c r="C421" s="44" t="s">
        <v>304</v>
      </c>
      <c r="D421" s="50" t="s">
        <v>290</v>
      </c>
      <c r="F421" s="44" t="s">
        <v>241</v>
      </c>
      <c r="G421" s="44" t="s">
        <v>347</v>
      </c>
      <c r="H421" s="44" t="s">
        <v>257</v>
      </c>
      <c r="I421" s="44" t="s">
        <v>40</v>
      </c>
      <c r="K421" s="45"/>
      <c r="L421" s="51"/>
      <c r="P421" s="44" t="s">
        <v>355</v>
      </c>
      <c r="BI421" s="44">
        <v>4.4999999999999998E-2</v>
      </c>
      <c r="BM421" s="44" t="s">
        <v>186</v>
      </c>
      <c r="BO421" s="44">
        <v>5.2999999999999999E-2</v>
      </c>
      <c r="BS421" s="44" t="s">
        <v>186</v>
      </c>
      <c r="BU421" s="44">
        <v>0.26</v>
      </c>
      <c r="BY421" s="44" t="s">
        <v>186</v>
      </c>
      <c r="CA421" s="44">
        <v>0.108</v>
      </c>
      <c r="CE421" s="44" t="s">
        <v>186</v>
      </c>
    </row>
    <row r="422" spans="1:85" s="44" customFormat="1" ht="12" x14ac:dyDescent="0.2">
      <c r="A422" s="44">
        <v>420</v>
      </c>
      <c r="B422" s="44">
        <v>80</v>
      </c>
      <c r="C422" s="44" t="s">
        <v>304</v>
      </c>
      <c r="D422" s="50" t="s">
        <v>290</v>
      </c>
      <c r="F422" s="44" t="s">
        <v>241</v>
      </c>
      <c r="G422" s="44" t="s">
        <v>348</v>
      </c>
      <c r="H422" s="44" t="s">
        <v>257</v>
      </c>
      <c r="I422" s="44" t="s">
        <v>40</v>
      </c>
      <c r="K422" s="45"/>
      <c r="L422" s="51">
        <v>1</v>
      </c>
      <c r="P422" s="44" t="s">
        <v>355</v>
      </c>
      <c r="BI422" s="44">
        <v>0.22500000000000001</v>
      </c>
      <c r="BM422" s="44" t="s">
        <v>186</v>
      </c>
      <c r="BO422" s="44">
        <v>0.106</v>
      </c>
      <c r="BS422" s="44" t="s">
        <v>186</v>
      </c>
      <c r="BU422" s="44">
        <v>0.19500000000000001</v>
      </c>
      <c r="BY422" s="44" t="s">
        <v>186</v>
      </c>
      <c r="CA422" s="44">
        <v>0.216</v>
      </c>
      <c r="CE422" s="44" t="s">
        <v>186</v>
      </c>
    </row>
    <row r="423" spans="1:85" s="44" customFormat="1" ht="12" x14ac:dyDescent="0.2">
      <c r="A423" s="44">
        <v>421</v>
      </c>
      <c r="B423" s="44">
        <v>80</v>
      </c>
      <c r="C423" s="44" t="s">
        <v>304</v>
      </c>
      <c r="D423" s="50" t="s">
        <v>290</v>
      </c>
      <c r="F423" s="44" t="s">
        <v>241</v>
      </c>
      <c r="G423" s="44" t="s">
        <v>347</v>
      </c>
      <c r="H423" s="44" t="s">
        <v>257</v>
      </c>
      <c r="I423" s="44" t="s">
        <v>40</v>
      </c>
      <c r="K423" s="45"/>
      <c r="L423" s="51"/>
      <c r="P423" s="44" t="s">
        <v>355</v>
      </c>
      <c r="BI423" s="44">
        <v>0.13500000000000001</v>
      </c>
      <c r="BM423" s="44" t="s">
        <v>186</v>
      </c>
      <c r="BS423" s="44" t="s">
        <v>186</v>
      </c>
      <c r="BU423" s="44">
        <v>0.13</v>
      </c>
      <c r="BY423" s="44" t="s">
        <v>186</v>
      </c>
      <c r="CA423" s="44">
        <v>5.3999999999999999E-2</v>
      </c>
      <c r="CE423" s="44" t="s">
        <v>186</v>
      </c>
    </row>
    <row r="424" spans="1:85" s="44" customFormat="1" ht="12" x14ac:dyDescent="0.2">
      <c r="A424" s="44">
        <v>422</v>
      </c>
      <c r="B424" s="44">
        <v>80</v>
      </c>
      <c r="C424" s="44" t="s">
        <v>304</v>
      </c>
      <c r="D424" s="50" t="s">
        <v>290</v>
      </c>
      <c r="F424" s="44" t="s">
        <v>241</v>
      </c>
      <c r="G424" s="44" t="s">
        <v>348</v>
      </c>
      <c r="H424" s="44" t="s">
        <v>257</v>
      </c>
      <c r="I424" s="44" t="s">
        <v>40</v>
      </c>
      <c r="K424" s="45"/>
      <c r="L424" s="51">
        <v>1</v>
      </c>
      <c r="P424" s="44" t="s">
        <v>355</v>
      </c>
      <c r="BI424" s="44">
        <v>0.22500000000000001</v>
      </c>
      <c r="BM424" s="44" t="s">
        <v>186</v>
      </c>
      <c r="BO424" s="44">
        <v>0.159</v>
      </c>
      <c r="BS424" s="44" t="s">
        <v>186</v>
      </c>
      <c r="BU424" s="44">
        <v>0.19500000000000001</v>
      </c>
      <c r="BY424" s="44" t="s">
        <v>186</v>
      </c>
      <c r="CA424" s="44">
        <v>0.27</v>
      </c>
      <c r="CE424" s="44" t="s">
        <v>186</v>
      </c>
    </row>
    <row r="425" spans="1:85" s="44" customFormat="1" ht="12" x14ac:dyDescent="0.2">
      <c r="A425" s="44">
        <v>423</v>
      </c>
      <c r="B425" s="44">
        <v>80</v>
      </c>
      <c r="C425" s="44" t="s">
        <v>304</v>
      </c>
      <c r="D425" s="50" t="s">
        <v>290</v>
      </c>
      <c r="F425" s="44" t="s">
        <v>241</v>
      </c>
      <c r="G425" s="44" t="s">
        <v>347</v>
      </c>
      <c r="H425" s="44" t="s">
        <v>257</v>
      </c>
      <c r="I425" s="44" t="s">
        <v>40</v>
      </c>
      <c r="K425" s="45"/>
      <c r="L425" s="51"/>
      <c r="P425" s="44" t="s">
        <v>355</v>
      </c>
      <c r="BI425" s="44">
        <v>0.08</v>
      </c>
      <c r="BM425" s="44" t="s">
        <v>186</v>
      </c>
      <c r="BO425" s="44">
        <v>0.106</v>
      </c>
      <c r="BS425" s="44" t="s">
        <v>186</v>
      </c>
      <c r="BU425" s="44">
        <v>0.13</v>
      </c>
      <c r="BY425" s="44" t="s">
        <v>186</v>
      </c>
      <c r="CA425" s="44">
        <v>0.108</v>
      </c>
      <c r="CE425" s="44" t="s">
        <v>186</v>
      </c>
    </row>
    <row r="426" spans="1:85" s="44" customFormat="1" ht="12" x14ac:dyDescent="0.2">
      <c r="A426" s="44">
        <v>424</v>
      </c>
      <c r="B426" s="44">
        <v>80</v>
      </c>
      <c r="C426" s="44" t="s">
        <v>304</v>
      </c>
      <c r="D426" s="50" t="s">
        <v>290</v>
      </c>
      <c r="F426" s="44" t="s">
        <v>241</v>
      </c>
      <c r="G426" s="44" t="s">
        <v>348</v>
      </c>
      <c r="H426" s="44" t="s">
        <v>257</v>
      </c>
      <c r="I426" s="44" t="s">
        <v>40</v>
      </c>
      <c r="K426" s="45"/>
      <c r="L426" s="51">
        <v>1</v>
      </c>
      <c r="P426" s="44" t="s">
        <v>355</v>
      </c>
      <c r="BI426" s="44">
        <v>4.4999999999999998E-2</v>
      </c>
      <c r="BM426" s="44" t="s">
        <v>186</v>
      </c>
      <c r="BO426" s="44">
        <v>0.106</v>
      </c>
      <c r="BS426" s="44" t="s">
        <v>186</v>
      </c>
      <c r="BU426" s="44">
        <v>6.5000000000000002E-2</v>
      </c>
      <c r="BY426" s="44" t="s">
        <v>186</v>
      </c>
      <c r="CA426" s="44">
        <v>0.154</v>
      </c>
      <c r="CE426" s="44" t="s">
        <v>186</v>
      </c>
    </row>
    <row r="427" spans="1:85" s="44" customFormat="1" ht="12" x14ac:dyDescent="0.2">
      <c r="A427" s="44">
        <v>425</v>
      </c>
      <c r="B427" s="44">
        <v>80</v>
      </c>
      <c r="C427" s="44" t="s">
        <v>304</v>
      </c>
      <c r="D427" s="50" t="s">
        <v>290</v>
      </c>
      <c r="F427" s="44" t="s">
        <v>241</v>
      </c>
      <c r="G427" s="44" t="s">
        <v>347</v>
      </c>
      <c r="H427" s="44" t="s">
        <v>257</v>
      </c>
      <c r="I427" s="44" t="s">
        <v>40</v>
      </c>
      <c r="K427" s="45"/>
      <c r="L427" s="51"/>
      <c r="P427" s="44" t="s">
        <v>355</v>
      </c>
      <c r="BI427" s="44">
        <v>4.4999999999999998E-2</v>
      </c>
      <c r="BM427" s="44" t="s">
        <v>186</v>
      </c>
      <c r="BO427" s="44">
        <v>5.2999999999999999E-2</v>
      </c>
      <c r="BS427" s="44" t="s">
        <v>186</v>
      </c>
      <c r="BU427" s="44">
        <v>4.4999999999999998E-2</v>
      </c>
      <c r="BY427" s="44" t="s">
        <v>186</v>
      </c>
      <c r="CA427" s="44">
        <v>5.3999999999999999E-2</v>
      </c>
      <c r="CE427" s="44" t="s">
        <v>186</v>
      </c>
    </row>
    <row r="428" spans="1:85" s="44" customFormat="1" ht="12" x14ac:dyDescent="0.2">
      <c r="A428" s="44">
        <v>426</v>
      </c>
      <c r="B428" s="44">
        <v>80</v>
      </c>
      <c r="C428" s="44" t="s">
        <v>304</v>
      </c>
      <c r="D428" s="50" t="s">
        <v>290</v>
      </c>
      <c r="F428" s="44" t="s">
        <v>241</v>
      </c>
      <c r="G428" s="44" t="s">
        <v>348</v>
      </c>
      <c r="H428" s="44" t="s">
        <v>257</v>
      </c>
      <c r="I428" s="44" t="s">
        <v>40</v>
      </c>
      <c r="K428" s="45"/>
      <c r="L428" s="51">
        <v>1</v>
      </c>
      <c r="P428" s="44" t="s">
        <v>355</v>
      </c>
      <c r="BI428" s="44">
        <v>0.09</v>
      </c>
      <c r="BM428" s="44" t="s">
        <v>186</v>
      </c>
      <c r="BO428" s="44">
        <v>5.2999999999999999E-2</v>
      </c>
      <c r="BS428" s="44" t="s">
        <v>186</v>
      </c>
      <c r="BU428" s="44">
        <v>6.5000000000000002E-2</v>
      </c>
      <c r="BY428" s="44" t="s">
        <v>186</v>
      </c>
      <c r="CA428" s="44">
        <v>0.16200000000000001</v>
      </c>
      <c r="CE428" s="44" t="s">
        <v>186</v>
      </c>
    </row>
    <row r="429" spans="1:85" s="44" customFormat="1" ht="12" x14ac:dyDescent="0.2">
      <c r="A429" s="44">
        <v>427</v>
      </c>
      <c r="B429" s="44">
        <v>80</v>
      </c>
      <c r="C429" s="44" t="s">
        <v>304</v>
      </c>
      <c r="D429" s="50" t="s">
        <v>290</v>
      </c>
      <c r="F429" s="44" t="s">
        <v>241</v>
      </c>
      <c r="G429" s="44" t="s">
        <v>347</v>
      </c>
      <c r="H429" s="44" t="s">
        <v>257</v>
      </c>
      <c r="I429" s="44" t="s">
        <v>40</v>
      </c>
      <c r="K429" s="45"/>
      <c r="L429" s="51"/>
      <c r="P429" s="44" t="s">
        <v>355</v>
      </c>
      <c r="BI429" s="44">
        <v>4.4999999999999998E-2</v>
      </c>
      <c r="BM429" s="44" t="s">
        <v>186</v>
      </c>
      <c r="BO429" s="44">
        <v>5.2999999999999999E-2</v>
      </c>
      <c r="BS429" s="44" t="s">
        <v>186</v>
      </c>
      <c r="BU429" s="44">
        <v>4.4999999999999998E-2</v>
      </c>
      <c r="BY429" s="44" t="s">
        <v>186</v>
      </c>
      <c r="CA429" s="44">
        <v>5.3999999999999999E-2</v>
      </c>
      <c r="CE429" s="44" t="s">
        <v>186</v>
      </c>
    </row>
    <row r="430" spans="1:85" s="44" customFormat="1" ht="12" x14ac:dyDescent="0.2">
      <c r="A430" s="44">
        <v>428</v>
      </c>
      <c r="B430" s="44">
        <v>80</v>
      </c>
      <c r="C430" s="44" t="s">
        <v>304</v>
      </c>
      <c r="D430" s="50" t="s">
        <v>290</v>
      </c>
      <c r="F430" s="44" t="s">
        <v>241</v>
      </c>
      <c r="G430" s="44" t="s">
        <v>348</v>
      </c>
      <c r="H430" s="44" t="s">
        <v>257</v>
      </c>
      <c r="I430" s="44" t="s">
        <v>40</v>
      </c>
      <c r="K430" s="45"/>
      <c r="L430" s="51">
        <v>1</v>
      </c>
      <c r="P430" s="44" t="s">
        <v>355</v>
      </c>
      <c r="BI430" s="44">
        <v>4.4999999999999998E-2</v>
      </c>
      <c r="BM430" s="44" t="s">
        <v>186</v>
      </c>
      <c r="BO430" s="44">
        <v>5.2999999999999999E-2</v>
      </c>
      <c r="BS430" s="44" t="s">
        <v>186</v>
      </c>
      <c r="BU430" s="44">
        <v>0.13</v>
      </c>
      <c r="BY430" s="44" t="s">
        <v>186</v>
      </c>
      <c r="CA430" s="44">
        <v>0.108</v>
      </c>
      <c r="CE430" s="44" t="s">
        <v>186</v>
      </c>
    </row>
    <row r="431" spans="1:85" s="44" customFormat="1" ht="12" x14ac:dyDescent="0.2">
      <c r="A431" s="44">
        <v>429</v>
      </c>
      <c r="B431" s="44">
        <v>80</v>
      </c>
      <c r="C431" s="44" t="s">
        <v>304</v>
      </c>
      <c r="D431" s="50" t="s">
        <v>290</v>
      </c>
      <c r="F431" s="44" t="s">
        <v>241</v>
      </c>
      <c r="G431" s="44" t="s">
        <v>347</v>
      </c>
      <c r="H431" s="44" t="s">
        <v>257</v>
      </c>
      <c r="I431" s="44" t="s">
        <v>40</v>
      </c>
      <c r="K431" s="45"/>
      <c r="L431" s="51"/>
      <c r="P431" s="44" t="s">
        <v>355</v>
      </c>
      <c r="BI431" s="44">
        <v>4.4999999999999998E-2</v>
      </c>
      <c r="BM431" s="44" t="s">
        <v>186</v>
      </c>
      <c r="BO431" s="44">
        <v>5.2999999999999999E-2</v>
      </c>
      <c r="BS431" s="44" t="s">
        <v>186</v>
      </c>
      <c r="BU431" s="44">
        <v>4.4999999999999998E-2</v>
      </c>
      <c r="BY431" s="44" t="s">
        <v>186</v>
      </c>
      <c r="CA431" s="44">
        <v>0.108</v>
      </c>
      <c r="CE431" s="44" t="s">
        <v>186</v>
      </c>
    </row>
    <row r="432" spans="1:85" s="44" customFormat="1" ht="12" x14ac:dyDescent="0.2">
      <c r="A432" s="44">
        <v>430</v>
      </c>
      <c r="B432" s="44">
        <v>84</v>
      </c>
      <c r="C432" s="44" t="s">
        <v>317</v>
      </c>
      <c r="D432" s="44" t="s">
        <v>314</v>
      </c>
      <c r="F432" s="44" t="s">
        <v>233</v>
      </c>
      <c r="G432" s="53" t="s">
        <v>206</v>
      </c>
      <c r="H432" s="44" t="s">
        <v>257</v>
      </c>
      <c r="I432" s="44" t="s">
        <v>40</v>
      </c>
      <c r="K432" s="45">
        <v>1</v>
      </c>
      <c r="L432" s="45">
        <v>18</v>
      </c>
      <c r="P432" s="44" t="s">
        <v>359</v>
      </c>
      <c r="CG432" s="44">
        <v>340</v>
      </c>
    </row>
    <row r="433" spans="1:106" s="44" customFormat="1" ht="12" x14ac:dyDescent="0.2">
      <c r="A433" s="44">
        <v>431</v>
      </c>
      <c r="B433" s="44">
        <v>84</v>
      </c>
      <c r="C433" s="44" t="s">
        <v>317</v>
      </c>
      <c r="D433" s="44" t="s">
        <v>314</v>
      </c>
      <c r="F433" s="44" t="s">
        <v>233</v>
      </c>
      <c r="G433" s="53" t="s">
        <v>206</v>
      </c>
      <c r="H433" s="44" t="s">
        <v>257</v>
      </c>
      <c r="I433" s="44" t="s">
        <v>40</v>
      </c>
      <c r="K433" s="45"/>
      <c r="L433" s="45"/>
      <c r="P433" s="44" t="s">
        <v>359</v>
      </c>
      <c r="CG433" s="44">
        <v>230</v>
      </c>
    </row>
    <row r="434" spans="1:106" s="44" customFormat="1" ht="12" x14ac:dyDescent="0.2">
      <c r="A434" s="44">
        <v>432</v>
      </c>
      <c r="B434" s="44">
        <v>84</v>
      </c>
      <c r="C434" s="44" t="s">
        <v>317</v>
      </c>
      <c r="D434" s="44" t="s">
        <v>314</v>
      </c>
      <c r="F434" s="44" t="s">
        <v>233</v>
      </c>
      <c r="G434" s="53" t="s">
        <v>206</v>
      </c>
      <c r="H434" s="44" t="s">
        <v>257</v>
      </c>
      <c r="I434" s="44" t="s">
        <v>40</v>
      </c>
      <c r="K434" s="45"/>
      <c r="L434" s="45"/>
      <c r="P434" s="44" t="s">
        <v>359</v>
      </c>
      <c r="CG434" s="44">
        <v>200</v>
      </c>
    </row>
    <row r="435" spans="1:106" s="44" customFormat="1" ht="12" x14ac:dyDescent="0.2">
      <c r="A435" s="44">
        <v>433</v>
      </c>
      <c r="B435" s="44">
        <v>84</v>
      </c>
      <c r="C435" s="44" t="s">
        <v>317</v>
      </c>
      <c r="D435" s="44" t="s">
        <v>314</v>
      </c>
      <c r="F435" s="44" t="s">
        <v>233</v>
      </c>
      <c r="G435" s="44" t="s">
        <v>207</v>
      </c>
      <c r="H435" s="44" t="s">
        <v>257</v>
      </c>
      <c r="I435" s="44" t="s">
        <v>40</v>
      </c>
      <c r="K435" s="45"/>
      <c r="L435" s="45"/>
      <c r="CG435" s="44">
        <v>260</v>
      </c>
    </row>
    <row r="436" spans="1:106" s="44" customFormat="1" ht="12" x14ac:dyDescent="0.2">
      <c r="A436" s="44">
        <v>434</v>
      </c>
      <c r="B436" s="44">
        <v>84</v>
      </c>
      <c r="C436" s="44" t="s">
        <v>317</v>
      </c>
      <c r="D436" s="44" t="s">
        <v>314</v>
      </c>
      <c r="F436" s="44" t="s">
        <v>233</v>
      </c>
      <c r="G436" s="44" t="s">
        <v>208</v>
      </c>
      <c r="H436" s="44" t="s">
        <v>257</v>
      </c>
      <c r="I436" s="44" t="s">
        <v>40</v>
      </c>
      <c r="K436" s="45"/>
      <c r="L436" s="45"/>
      <c r="CG436" s="44">
        <v>220</v>
      </c>
    </row>
    <row r="437" spans="1:106" s="44" customFormat="1" ht="12" x14ac:dyDescent="0.2">
      <c r="A437" s="44">
        <v>435</v>
      </c>
      <c r="B437" s="44">
        <v>84</v>
      </c>
      <c r="C437" s="44" t="s">
        <v>317</v>
      </c>
      <c r="D437" s="44" t="s">
        <v>314</v>
      </c>
      <c r="F437" s="44" t="s">
        <v>233</v>
      </c>
      <c r="G437" s="44" t="s">
        <v>209</v>
      </c>
      <c r="H437" s="44" t="s">
        <v>257</v>
      </c>
      <c r="I437" s="44" t="s">
        <v>40</v>
      </c>
      <c r="K437" s="45"/>
      <c r="L437" s="45"/>
      <c r="CG437" s="44">
        <v>140</v>
      </c>
    </row>
    <row r="438" spans="1:106" s="44" customFormat="1" ht="12" x14ac:dyDescent="0.2">
      <c r="A438" s="44">
        <v>436</v>
      </c>
      <c r="B438" s="44">
        <v>84</v>
      </c>
      <c r="C438" s="44" t="s">
        <v>317</v>
      </c>
      <c r="D438" s="44" t="s">
        <v>314</v>
      </c>
      <c r="F438" s="44" t="s">
        <v>233</v>
      </c>
      <c r="G438" s="44" t="s">
        <v>210</v>
      </c>
      <c r="H438" s="44" t="s">
        <v>257</v>
      </c>
      <c r="I438" s="44" t="s">
        <v>40</v>
      </c>
      <c r="K438" s="45"/>
      <c r="L438" s="45"/>
      <c r="CG438" s="44">
        <v>190</v>
      </c>
    </row>
    <row r="439" spans="1:106" s="44" customFormat="1" ht="12" x14ac:dyDescent="0.2">
      <c r="A439" s="44">
        <v>437</v>
      </c>
      <c r="B439" s="44">
        <v>84</v>
      </c>
      <c r="C439" s="44" t="s">
        <v>317</v>
      </c>
      <c r="D439" s="44" t="s">
        <v>314</v>
      </c>
      <c r="F439" s="44" t="s">
        <v>233</v>
      </c>
      <c r="G439" s="44" t="s">
        <v>211</v>
      </c>
      <c r="H439" s="44" t="s">
        <v>257</v>
      </c>
      <c r="I439" s="44" t="s">
        <v>40</v>
      </c>
      <c r="K439" s="45"/>
      <c r="L439" s="45"/>
      <c r="CG439" s="44">
        <v>220</v>
      </c>
    </row>
    <row r="440" spans="1:106" s="44" customFormat="1" ht="12" x14ac:dyDescent="0.2">
      <c r="A440" s="44">
        <v>438</v>
      </c>
      <c r="B440" s="44">
        <v>84</v>
      </c>
      <c r="C440" s="44" t="s">
        <v>317</v>
      </c>
      <c r="D440" s="44" t="s">
        <v>314</v>
      </c>
      <c r="F440" s="44" t="s">
        <v>233</v>
      </c>
      <c r="G440" s="53" t="s">
        <v>212</v>
      </c>
      <c r="H440" s="44" t="s">
        <v>257</v>
      </c>
      <c r="I440" s="44" t="s">
        <v>40</v>
      </c>
      <c r="K440" s="45"/>
      <c r="L440" s="45"/>
      <c r="CG440" s="44">
        <v>220</v>
      </c>
    </row>
    <row r="441" spans="1:106" s="44" customFormat="1" ht="12" x14ac:dyDescent="0.2">
      <c r="A441" s="44">
        <v>439</v>
      </c>
      <c r="B441" s="44">
        <v>85</v>
      </c>
      <c r="C441" s="44" t="s">
        <v>319</v>
      </c>
      <c r="D441" s="50" t="s">
        <v>318</v>
      </c>
      <c r="E441" s="44" t="s">
        <v>320</v>
      </c>
      <c r="F441" s="44" t="s">
        <v>244</v>
      </c>
      <c r="G441" s="44" t="s">
        <v>213</v>
      </c>
      <c r="H441" s="44" t="s">
        <v>257</v>
      </c>
      <c r="I441" s="44" t="s">
        <v>40</v>
      </c>
      <c r="K441" s="45">
        <v>1</v>
      </c>
      <c r="L441" s="45">
        <v>1</v>
      </c>
      <c r="AC441" s="44">
        <v>0</v>
      </c>
      <c r="BC441" s="44">
        <v>90</v>
      </c>
      <c r="BI441" s="44">
        <v>100</v>
      </c>
      <c r="BO441" s="44">
        <v>150</v>
      </c>
      <c r="CA441" s="44">
        <v>100</v>
      </c>
      <c r="CG441" s="44">
        <v>400</v>
      </c>
    </row>
    <row r="442" spans="1:106" s="44" customFormat="1" ht="12" x14ac:dyDescent="0.2">
      <c r="A442" s="44">
        <v>440</v>
      </c>
      <c r="B442" s="44">
        <v>92</v>
      </c>
      <c r="C442" s="44" t="s">
        <v>336</v>
      </c>
      <c r="D442" s="50" t="s">
        <v>334</v>
      </c>
      <c r="F442" s="44" t="s">
        <v>86</v>
      </c>
      <c r="G442" s="44" t="s">
        <v>229</v>
      </c>
      <c r="H442" s="44" t="s">
        <v>257</v>
      </c>
      <c r="I442" s="44" t="s">
        <v>40</v>
      </c>
      <c r="K442" s="45"/>
      <c r="L442" s="45">
        <v>8</v>
      </c>
      <c r="CY442" s="44">
        <v>93.89</v>
      </c>
      <c r="CZ442" s="44">
        <v>65.400000000000006</v>
      </c>
      <c r="DA442" s="44">
        <v>18.5</v>
      </c>
      <c r="DB442" s="44">
        <v>218.3</v>
      </c>
    </row>
    <row r="443" spans="1:106" s="44" customFormat="1" ht="12" customHeight="1" x14ac:dyDescent="0.2">
      <c r="A443" s="44">
        <v>441</v>
      </c>
      <c r="B443" s="44">
        <v>93</v>
      </c>
      <c r="C443" s="44" t="s">
        <v>339</v>
      </c>
      <c r="D443" s="50" t="s">
        <v>338</v>
      </c>
      <c r="F443" s="44" t="s">
        <v>244</v>
      </c>
      <c r="G443" s="44" t="s">
        <v>232</v>
      </c>
      <c r="H443" s="44" t="s">
        <v>257</v>
      </c>
      <c r="I443" s="44" t="s">
        <v>59</v>
      </c>
      <c r="K443" s="64">
        <v>1</v>
      </c>
      <c r="L443" s="64"/>
      <c r="N443" s="48" t="s">
        <v>371</v>
      </c>
      <c r="BC443" s="44">
        <v>120</v>
      </c>
      <c r="BI443" s="44">
        <v>20</v>
      </c>
      <c r="CG443" s="44">
        <v>400</v>
      </c>
    </row>
    <row r="444" spans="1:106" s="44" customFormat="1" ht="12.75" x14ac:dyDescent="0.2">
      <c r="A444" s="44">
        <v>442</v>
      </c>
      <c r="B444" s="44">
        <v>95</v>
      </c>
      <c r="C444" s="44" t="s">
        <v>345</v>
      </c>
      <c r="D444" s="54" t="s">
        <v>344</v>
      </c>
      <c r="F444" s="44" t="s">
        <v>86</v>
      </c>
      <c r="G444" s="44" t="s">
        <v>236</v>
      </c>
      <c r="H444" s="44" t="s">
        <v>353</v>
      </c>
      <c r="I444" s="44" t="s">
        <v>40</v>
      </c>
      <c r="K444" s="45">
        <v>1</v>
      </c>
      <c r="L444" s="45"/>
      <c r="M444" s="44">
        <v>33</v>
      </c>
      <c r="N444" s="44" t="s">
        <v>372</v>
      </c>
      <c r="Q444" s="44">
        <v>0.53</v>
      </c>
      <c r="R444" s="44">
        <v>0.16</v>
      </c>
      <c r="S444" s="44">
        <v>0.25</v>
      </c>
      <c r="T444" s="44">
        <v>0.8</v>
      </c>
      <c r="U444" s="44" t="s">
        <v>186</v>
      </c>
      <c r="W444" s="44">
        <v>1579</v>
      </c>
      <c r="X444" s="44">
        <v>637</v>
      </c>
      <c r="Y444" s="44">
        <v>738</v>
      </c>
      <c r="Z444" s="44">
        <v>2793</v>
      </c>
      <c r="AO444" s="44">
        <v>34.26</v>
      </c>
      <c r="AP444" s="44">
        <v>14.14</v>
      </c>
      <c r="AQ444" s="44">
        <v>16.18</v>
      </c>
      <c r="AR444" s="44">
        <v>70.63</v>
      </c>
      <c r="AV444" s="44">
        <v>78.8</v>
      </c>
      <c r="AW444" s="44">
        <v>32.450000000000003</v>
      </c>
      <c r="AX444" s="44">
        <v>22.82</v>
      </c>
      <c r="AY444" s="44">
        <v>156.07</v>
      </c>
    </row>
    <row r="445" spans="1:106" s="44" customFormat="1" ht="12.75" x14ac:dyDescent="0.2">
      <c r="A445" s="44">
        <v>443</v>
      </c>
      <c r="B445" s="44">
        <v>95</v>
      </c>
      <c r="C445" s="44" t="s">
        <v>345</v>
      </c>
      <c r="D445" s="54" t="s">
        <v>344</v>
      </c>
      <c r="F445" s="44" t="s">
        <v>86</v>
      </c>
      <c r="G445" s="44" t="s">
        <v>237</v>
      </c>
      <c r="H445" s="44" t="s">
        <v>353</v>
      </c>
      <c r="I445" s="44" t="s">
        <v>40</v>
      </c>
      <c r="K445" s="45"/>
      <c r="L445" s="45"/>
      <c r="M445" s="44">
        <v>44</v>
      </c>
      <c r="N445" s="44" t="s">
        <v>374</v>
      </c>
      <c r="Q445" s="44">
        <v>0.78</v>
      </c>
      <c r="R445" s="44">
        <v>0.16</v>
      </c>
      <c r="S445" s="44">
        <v>0.55000000000000004</v>
      </c>
      <c r="T445" s="44">
        <v>1.17</v>
      </c>
      <c r="U445" s="44" t="s">
        <v>186</v>
      </c>
      <c r="W445" s="44">
        <v>1299</v>
      </c>
      <c r="X445" s="44">
        <v>454</v>
      </c>
      <c r="Y445" s="44">
        <v>710</v>
      </c>
      <c r="Z445" s="44">
        <v>2391</v>
      </c>
    </row>
    <row r="446" spans="1:106" s="31" customFormat="1" ht="12" x14ac:dyDescent="0.2">
      <c r="A446" s="31">
        <v>444</v>
      </c>
      <c r="B446" s="31">
        <v>79</v>
      </c>
      <c r="C446" s="31" t="s">
        <v>302</v>
      </c>
      <c r="D446" s="32" t="s">
        <v>288</v>
      </c>
      <c r="F446" s="31" t="s">
        <v>241</v>
      </c>
      <c r="G446" s="31" t="s">
        <v>184</v>
      </c>
      <c r="H446" s="31" t="s">
        <v>277</v>
      </c>
      <c r="I446" s="31" t="s">
        <v>40</v>
      </c>
      <c r="K446" s="36"/>
      <c r="L446" s="41">
        <v>1</v>
      </c>
      <c r="N446" s="31" t="s">
        <v>435</v>
      </c>
      <c r="P446" s="31" t="s">
        <v>82</v>
      </c>
      <c r="BC446" s="31">
        <v>540</v>
      </c>
      <c r="BG446" s="33"/>
    </row>
    <row r="447" spans="1:106" s="31" customFormat="1" ht="12" x14ac:dyDescent="0.2">
      <c r="A447" s="31">
        <v>445</v>
      </c>
      <c r="B447" s="31">
        <v>79</v>
      </c>
      <c r="C447" s="31" t="s">
        <v>302</v>
      </c>
      <c r="D447" s="32" t="s">
        <v>288</v>
      </c>
      <c r="F447" s="31" t="s">
        <v>241</v>
      </c>
      <c r="G447" s="31" t="s">
        <v>184</v>
      </c>
      <c r="H447" s="31" t="s">
        <v>277</v>
      </c>
      <c r="I447" s="31" t="s">
        <v>40</v>
      </c>
      <c r="K447" s="36"/>
      <c r="L447" s="41"/>
      <c r="N447" s="31" t="s">
        <v>431</v>
      </c>
      <c r="P447" s="31" t="s">
        <v>82</v>
      </c>
      <c r="BC447" s="31">
        <v>540</v>
      </c>
      <c r="BG447" s="33"/>
    </row>
    <row r="448" spans="1:106" s="31" customFormat="1" ht="12" x14ac:dyDescent="0.2">
      <c r="A448" s="31">
        <v>446</v>
      </c>
      <c r="B448" s="31">
        <v>79</v>
      </c>
      <c r="C448" s="31" t="s">
        <v>302</v>
      </c>
      <c r="D448" s="32" t="s">
        <v>288</v>
      </c>
      <c r="F448" s="31" t="s">
        <v>241</v>
      </c>
      <c r="G448" s="31" t="s">
        <v>184</v>
      </c>
      <c r="H448" s="31" t="s">
        <v>277</v>
      </c>
      <c r="I448" s="31" t="s">
        <v>40</v>
      </c>
      <c r="K448" s="36"/>
      <c r="L448" s="41"/>
      <c r="N448" s="31" t="s">
        <v>431</v>
      </c>
      <c r="P448" s="31" t="s">
        <v>357</v>
      </c>
      <c r="BC448" s="31">
        <v>230</v>
      </c>
      <c r="BG448" s="33"/>
    </row>
    <row r="449" spans="1:59" s="31" customFormat="1" ht="12" x14ac:dyDescent="0.2">
      <c r="A449" s="31">
        <v>447</v>
      </c>
      <c r="B449" s="31">
        <v>79</v>
      </c>
      <c r="C449" s="31" t="s">
        <v>302</v>
      </c>
      <c r="D449" s="32" t="s">
        <v>288</v>
      </c>
      <c r="F449" s="31" t="s">
        <v>241</v>
      </c>
      <c r="G449" s="31" t="s">
        <v>184</v>
      </c>
      <c r="H449" s="31" t="s">
        <v>277</v>
      </c>
      <c r="I449" s="31" t="s">
        <v>40</v>
      </c>
      <c r="K449" s="36"/>
      <c r="L449" s="41"/>
      <c r="N449" s="31" t="s">
        <v>431</v>
      </c>
      <c r="P449" s="31" t="s">
        <v>97</v>
      </c>
      <c r="BC449" s="31">
        <v>510</v>
      </c>
      <c r="BG449" s="33"/>
    </row>
    <row r="450" spans="1:59" s="31" customFormat="1" ht="12" x14ac:dyDescent="0.2">
      <c r="A450" s="31">
        <v>448</v>
      </c>
      <c r="B450" s="31">
        <v>79</v>
      </c>
      <c r="C450" s="31" t="s">
        <v>302</v>
      </c>
      <c r="D450" s="32" t="s">
        <v>288</v>
      </c>
      <c r="F450" s="31" t="s">
        <v>241</v>
      </c>
      <c r="G450" s="31" t="s">
        <v>184</v>
      </c>
      <c r="H450" s="31" t="s">
        <v>277</v>
      </c>
      <c r="I450" s="31" t="s">
        <v>40</v>
      </c>
      <c r="K450" s="36"/>
      <c r="L450" s="41"/>
      <c r="N450" s="31" t="s">
        <v>431</v>
      </c>
      <c r="P450" s="31" t="s">
        <v>357</v>
      </c>
      <c r="BC450" s="31">
        <v>210</v>
      </c>
      <c r="BG450" s="33"/>
    </row>
    <row r="451" spans="1:59" s="31" customFormat="1" ht="12" x14ac:dyDescent="0.2">
      <c r="A451" s="31">
        <v>449</v>
      </c>
      <c r="B451" s="31">
        <v>79</v>
      </c>
      <c r="C451" s="31" t="s">
        <v>302</v>
      </c>
      <c r="D451" s="32" t="s">
        <v>288</v>
      </c>
      <c r="F451" s="31" t="s">
        <v>241</v>
      </c>
      <c r="G451" s="31" t="s">
        <v>184</v>
      </c>
      <c r="H451" s="31" t="s">
        <v>277</v>
      </c>
      <c r="I451" s="31" t="s">
        <v>40</v>
      </c>
      <c r="K451" s="36"/>
      <c r="L451" s="41"/>
      <c r="N451" s="31" t="s">
        <v>431</v>
      </c>
      <c r="P451" s="31" t="s">
        <v>97</v>
      </c>
      <c r="BC451" s="31">
        <v>500</v>
      </c>
      <c r="BG451" s="33"/>
    </row>
    <row r="452" spans="1:59" s="31" customFormat="1" ht="12" x14ac:dyDescent="0.2">
      <c r="A452" s="31">
        <v>450</v>
      </c>
      <c r="B452" s="31">
        <v>79</v>
      </c>
      <c r="C452" s="31" t="s">
        <v>302</v>
      </c>
      <c r="D452" s="32" t="s">
        <v>288</v>
      </c>
      <c r="F452" s="31" t="s">
        <v>241</v>
      </c>
      <c r="G452" s="31" t="s">
        <v>272</v>
      </c>
      <c r="H452" s="31" t="s">
        <v>277</v>
      </c>
      <c r="I452" s="31" t="s">
        <v>40</v>
      </c>
      <c r="K452" s="36"/>
      <c r="L452" s="41"/>
      <c r="N452" s="31" t="s">
        <v>431</v>
      </c>
      <c r="P452" s="31" t="s">
        <v>358</v>
      </c>
      <c r="BC452" s="31">
        <v>540</v>
      </c>
      <c r="BE452" s="33"/>
      <c r="BG452" s="33"/>
    </row>
    <row r="453" spans="1:59" s="31" customFormat="1" ht="12" x14ac:dyDescent="0.2">
      <c r="A453" s="31">
        <v>451</v>
      </c>
      <c r="B453" s="31">
        <v>79</v>
      </c>
      <c r="C453" s="31" t="s">
        <v>302</v>
      </c>
      <c r="D453" s="32" t="s">
        <v>288</v>
      </c>
      <c r="F453" s="31" t="s">
        <v>241</v>
      </c>
      <c r="G453" s="31" t="s">
        <v>273</v>
      </c>
      <c r="H453" s="31" t="s">
        <v>277</v>
      </c>
      <c r="I453" s="31" t="s">
        <v>40</v>
      </c>
      <c r="K453" s="36"/>
      <c r="L453" s="41"/>
      <c r="N453" s="31" t="s">
        <v>431</v>
      </c>
      <c r="P453" s="31" t="s">
        <v>358</v>
      </c>
      <c r="BC453" s="31">
        <v>370</v>
      </c>
      <c r="BE453" s="33"/>
      <c r="BG453" s="33"/>
    </row>
    <row r="454" spans="1:59" s="31" customFormat="1" ht="12" x14ac:dyDescent="0.2">
      <c r="A454" s="31">
        <v>452</v>
      </c>
      <c r="B454" s="31">
        <v>79</v>
      </c>
      <c r="C454" s="31" t="s">
        <v>302</v>
      </c>
      <c r="D454" s="32" t="s">
        <v>288</v>
      </c>
      <c r="F454" s="31" t="s">
        <v>241</v>
      </c>
      <c r="G454" s="31" t="s">
        <v>274</v>
      </c>
      <c r="H454" s="31" t="s">
        <v>277</v>
      </c>
      <c r="I454" s="31" t="s">
        <v>40</v>
      </c>
      <c r="K454" s="36"/>
      <c r="L454" s="41"/>
      <c r="N454" s="31" t="s">
        <v>431</v>
      </c>
      <c r="P454" s="31" t="s">
        <v>358</v>
      </c>
      <c r="BC454" s="31">
        <v>200</v>
      </c>
      <c r="BE454" s="33"/>
      <c r="BG454" s="33"/>
    </row>
    <row r="455" spans="1:59" s="31" customFormat="1" ht="12" x14ac:dyDescent="0.2">
      <c r="A455" s="31">
        <v>453</v>
      </c>
      <c r="B455" s="31">
        <v>79</v>
      </c>
      <c r="C455" s="31" t="s">
        <v>302</v>
      </c>
      <c r="D455" s="32" t="s">
        <v>288</v>
      </c>
      <c r="F455" s="31" t="s">
        <v>241</v>
      </c>
      <c r="G455" s="31" t="s">
        <v>275</v>
      </c>
      <c r="H455" s="31" t="s">
        <v>277</v>
      </c>
      <c r="I455" s="31" t="s">
        <v>40</v>
      </c>
      <c r="K455" s="36"/>
      <c r="L455" s="41"/>
      <c r="N455" s="31" t="s">
        <v>431</v>
      </c>
      <c r="P455" s="31" t="s">
        <v>358</v>
      </c>
      <c r="BC455" s="31">
        <v>130</v>
      </c>
      <c r="BE455" s="33"/>
      <c r="BG455" s="33"/>
    </row>
    <row r="456" spans="1:59" s="31" customFormat="1" ht="12" x14ac:dyDescent="0.2">
      <c r="A456" s="31">
        <v>454</v>
      </c>
      <c r="B456" s="31">
        <v>79</v>
      </c>
      <c r="C456" s="31" t="s">
        <v>302</v>
      </c>
      <c r="D456" s="32" t="s">
        <v>288</v>
      </c>
      <c r="F456" s="31" t="s">
        <v>241</v>
      </c>
      <c r="G456" s="31" t="s">
        <v>276</v>
      </c>
      <c r="H456" s="31" t="s">
        <v>277</v>
      </c>
      <c r="I456" s="31" t="s">
        <v>40</v>
      </c>
      <c r="K456" s="36"/>
      <c r="L456" s="41"/>
      <c r="N456" s="31" t="s">
        <v>431</v>
      </c>
      <c r="P456" s="31" t="s">
        <v>358</v>
      </c>
      <c r="BC456" s="31">
        <v>100</v>
      </c>
      <c r="BG456" s="33"/>
    </row>
    <row r="457" spans="1:59" s="31" customFormat="1" ht="12" x14ac:dyDescent="0.2">
      <c r="A457" s="31">
        <v>455</v>
      </c>
      <c r="B457" s="31">
        <v>79</v>
      </c>
      <c r="C457" s="31" t="s">
        <v>302</v>
      </c>
      <c r="D457" s="32" t="s">
        <v>288</v>
      </c>
      <c r="F457" s="31" t="s">
        <v>241</v>
      </c>
      <c r="G457" s="31" t="s">
        <v>184</v>
      </c>
      <c r="H457" s="31" t="s">
        <v>277</v>
      </c>
      <c r="I457" s="31" t="s">
        <v>40</v>
      </c>
      <c r="K457" s="36"/>
      <c r="L457" s="41">
        <v>1</v>
      </c>
      <c r="N457" s="31" t="s">
        <v>431</v>
      </c>
      <c r="P457" s="31" t="s">
        <v>82</v>
      </c>
      <c r="BC457" s="31">
        <v>390</v>
      </c>
      <c r="BG457" s="33"/>
    </row>
    <row r="458" spans="1:59" s="31" customFormat="1" ht="12" x14ac:dyDescent="0.2">
      <c r="A458" s="31">
        <v>456</v>
      </c>
      <c r="B458" s="31">
        <v>79</v>
      </c>
      <c r="C458" s="31" t="s">
        <v>302</v>
      </c>
      <c r="D458" s="32" t="s">
        <v>288</v>
      </c>
      <c r="F458" s="31" t="s">
        <v>241</v>
      </c>
      <c r="G458" s="31" t="s">
        <v>184</v>
      </c>
      <c r="H458" s="31" t="s">
        <v>277</v>
      </c>
      <c r="I458" s="31" t="s">
        <v>40</v>
      </c>
      <c r="K458" s="36"/>
      <c r="L458" s="41"/>
      <c r="N458" s="31" t="s">
        <v>431</v>
      </c>
      <c r="P458" s="31" t="s">
        <v>82</v>
      </c>
      <c r="BC458" s="31">
        <v>390</v>
      </c>
      <c r="BG458" s="33"/>
    </row>
    <row r="459" spans="1:59" s="31" customFormat="1" ht="12" x14ac:dyDescent="0.2">
      <c r="A459" s="31">
        <v>457</v>
      </c>
      <c r="B459" s="31">
        <v>79</v>
      </c>
      <c r="C459" s="31" t="s">
        <v>302</v>
      </c>
      <c r="D459" s="32" t="s">
        <v>288</v>
      </c>
      <c r="F459" s="31" t="s">
        <v>241</v>
      </c>
      <c r="G459" s="31" t="s">
        <v>184</v>
      </c>
      <c r="H459" s="31" t="s">
        <v>277</v>
      </c>
      <c r="I459" s="31" t="s">
        <v>40</v>
      </c>
      <c r="K459" s="36"/>
      <c r="L459" s="41"/>
      <c r="N459" s="31" t="s">
        <v>431</v>
      </c>
      <c r="P459" s="31" t="s">
        <v>357</v>
      </c>
      <c r="BC459" s="31">
        <v>140</v>
      </c>
      <c r="BG459" s="33"/>
    </row>
    <row r="460" spans="1:59" s="31" customFormat="1" ht="12" x14ac:dyDescent="0.2">
      <c r="A460" s="31">
        <v>458</v>
      </c>
      <c r="B460" s="31">
        <v>79</v>
      </c>
      <c r="C460" s="31" t="s">
        <v>302</v>
      </c>
      <c r="D460" s="32" t="s">
        <v>288</v>
      </c>
      <c r="F460" s="31" t="s">
        <v>241</v>
      </c>
      <c r="G460" s="31" t="s">
        <v>184</v>
      </c>
      <c r="H460" s="31" t="s">
        <v>277</v>
      </c>
      <c r="I460" s="31" t="s">
        <v>40</v>
      </c>
      <c r="K460" s="36"/>
      <c r="L460" s="41"/>
      <c r="N460" s="31" t="s">
        <v>431</v>
      </c>
      <c r="P460" s="31" t="s">
        <v>97</v>
      </c>
      <c r="BC460" s="31">
        <v>360</v>
      </c>
      <c r="BG460" s="33"/>
    </row>
    <row r="461" spans="1:59" s="31" customFormat="1" ht="12" x14ac:dyDescent="0.2">
      <c r="A461" s="31">
        <v>459</v>
      </c>
      <c r="B461" s="31">
        <v>79</v>
      </c>
      <c r="C461" s="31" t="s">
        <v>302</v>
      </c>
      <c r="D461" s="32" t="s">
        <v>288</v>
      </c>
      <c r="F461" s="31" t="s">
        <v>241</v>
      </c>
      <c r="G461" s="31" t="s">
        <v>184</v>
      </c>
      <c r="H461" s="31" t="s">
        <v>277</v>
      </c>
      <c r="I461" s="31" t="s">
        <v>40</v>
      </c>
      <c r="K461" s="36"/>
      <c r="L461" s="41"/>
      <c r="N461" s="31" t="s">
        <v>431</v>
      </c>
      <c r="P461" s="31" t="s">
        <v>357</v>
      </c>
      <c r="BC461" s="31">
        <v>170</v>
      </c>
      <c r="BG461" s="33"/>
    </row>
    <row r="462" spans="1:59" s="31" customFormat="1" ht="12" x14ac:dyDescent="0.2">
      <c r="A462" s="31">
        <v>460</v>
      </c>
      <c r="B462" s="31">
        <v>79</v>
      </c>
      <c r="C462" s="31" t="s">
        <v>302</v>
      </c>
      <c r="D462" s="32" t="s">
        <v>288</v>
      </c>
      <c r="F462" s="31" t="s">
        <v>241</v>
      </c>
      <c r="G462" s="31" t="s">
        <v>184</v>
      </c>
      <c r="H462" s="31" t="s">
        <v>277</v>
      </c>
      <c r="I462" s="31" t="s">
        <v>40</v>
      </c>
      <c r="K462" s="36"/>
      <c r="L462" s="41"/>
      <c r="N462" s="31" t="s">
        <v>431</v>
      </c>
      <c r="P462" s="31" t="s">
        <v>97</v>
      </c>
      <c r="BC462" s="31">
        <v>330</v>
      </c>
      <c r="BG462" s="33"/>
    </row>
    <row r="463" spans="1:59" s="31" customFormat="1" ht="12" x14ac:dyDescent="0.2">
      <c r="A463" s="31">
        <v>461</v>
      </c>
      <c r="B463" s="31">
        <v>79</v>
      </c>
      <c r="C463" s="31" t="s">
        <v>302</v>
      </c>
      <c r="D463" s="32" t="s">
        <v>288</v>
      </c>
      <c r="F463" s="31" t="s">
        <v>241</v>
      </c>
      <c r="G463" s="31" t="s">
        <v>272</v>
      </c>
      <c r="H463" s="31" t="s">
        <v>277</v>
      </c>
      <c r="I463" s="31" t="s">
        <v>40</v>
      </c>
      <c r="K463" s="36"/>
      <c r="L463" s="41"/>
      <c r="N463" s="31" t="s">
        <v>431</v>
      </c>
      <c r="P463" s="31" t="s">
        <v>358</v>
      </c>
      <c r="BC463" s="31">
        <v>290</v>
      </c>
      <c r="BE463" s="33"/>
      <c r="BG463" s="33"/>
    </row>
    <row r="464" spans="1:59" s="31" customFormat="1" ht="12" x14ac:dyDescent="0.2">
      <c r="A464" s="31">
        <v>462</v>
      </c>
      <c r="B464" s="31">
        <v>79</v>
      </c>
      <c r="C464" s="31" t="s">
        <v>302</v>
      </c>
      <c r="D464" s="32" t="s">
        <v>288</v>
      </c>
      <c r="F464" s="31" t="s">
        <v>241</v>
      </c>
      <c r="G464" s="31" t="s">
        <v>273</v>
      </c>
      <c r="H464" s="31" t="s">
        <v>277</v>
      </c>
      <c r="I464" s="31" t="s">
        <v>40</v>
      </c>
      <c r="K464" s="36"/>
      <c r="L464" s="41"/>
      <c r="N464" s="31" t="s">
        <v>431</v>
      </c>
      <c r="P464" s="31" t="s">
        <v>358</v>
      </c>
      <c r="BC464" s="31">
        <v>280</v>
      </c>
      <c r="BE464" s="33"/>
      <c r="BG464" s="33"/>
    </row>
    <row r="465" spans="1:85" s="31" customFormat="1" ht="12" x14ac:dyDescent="0.2">
      <c r="A465" s="31">
        <v>463</v>
      </c>
      <c r="B465" s="31">
        <v>79</v>
      </c>
      <c r="C465" s="31" t="s">
        <v>302</v>
      </c>
      <c r="D465" s="32" t="s">
        <v>288</v>
      </c>
      <c r="F465" s="31" t="s">
        <v>241</v>
      </c>
      <c r="G465" s="31" t="s">
        <v>274</v>
      </c>
      <c r="H465" s="31" t="s">
        <v>277</v>
      </c>
      <c r="I465" s="31" t="s">
        <v>40</v>
      </c>
      <c r="K465" s="36"/>
      <c r="L465" s="41"/>
      <c r="N465" s="31" t="s">
        <v>431</v>
      </c>
      <c r="P465" s="31" t="s">
        <v>358</v>
      </c>
      <c r="BC465" s="31">
        <v>140</v>
      </c>
      <c r="BE465" s="33"/>
      <c r="BG465" s="33"/>
    </row>
    <row r="466" spans="1:85" s="31" customFormat="1" ht="12" x14ac:dyDescent="0.2">
      <c r="A466" s="31">
        <v>464</v>
      </c>
      <c r="B466" s="31">
        <v>79</v>
      </c>
      <c r="C466" s="31" t="s">
        <v>302</v>
      </c>
      <c r="D466" s="32" t="s">
        <v>288</v>
      </c>
      <c r="F466" s="31" t="s">
        <v>241</v>
      </c>
      <c r="G466" s="31" t="s">
        <v>275</v>
      </c>
      <c r="H466" s="31" t="s">
        <v>277</v>
      </c>
      <c r="I466" s="31" t="s">
        <v>40</v>
      </c>
      <c r="K466" s="36"/>
      <c r="L466" s="41"/>
      <c r="N466" s="31" t="s">
        <v>431</v>
      </c>
      <c r="P466" s="31" t="s">
        <v>358</v>
      </c>
      <c r="BC466" s="31">
        <v>90</v>
      </c>
      <c r="BE466" s="33"/>
      <c r="BG466" s="33"/>
    </row>
    <row r="467" spans="1:85" s="31" customFormat="1" ht="12" x14ac:dyDescent="0.2">
      <c r="A467" s="31">
        <v>465</v>
      </c>
      <c r="B467" s="31">
        <v>79</v>
      </c>
      <c r="C467" s="31" t="s">
        <v>302</v>
      </c>
      <c r="D467" s="32" t="s">
        <v>288</v>
      </c>
      <c r="F467" s="31" t="s">
        <v>241</v>
      </c>
      <c r="G467" s="31" t="s">
        <v>276</v>
      </c>
      <c r="H467" s="31" t="s">
        <v>277</v>
      </c>
      <c r="I467" s="31" t="s">
        <v>40</v>
      </c>
      <c r="K467" s="36"/>
      <c r="L467" s="41"/>
      <c r="N467" s="31" t="s">
        <v>431</v>
      </c>
      <c r="P467" s="31" t="s">
        <v>358</v>
      </c>
      <c r="BC467" s="31">
        <v>80</v>
      </c>
      <c r="BG467" s="33"/>
    </row>
    <row r="468" spans="1:85" s="44" customFormat="1" ht="12" x14ac:dyDescent="0.2">
      <c r="A468" s="44">
        <v>466</v>
      </c>
      <c r="B468" s="44">
        <v>80</v>
      </c>
      <c r="C468" s="44" t="s">
        <v>304</v>
      </c>
      <c r="D468" s="50" t="s">
        <v>290</v>
      </c>
      <c r="F468" s="44" t="s">
        <v>241</v>
      </c>
      <c r="G468" s="44" t="s">
        <v>348</v>
      </c>
      <c r="H468" s="44" t="s">
        <v>270</v>
      </c>
      <c r="I468" s="44" t="s">
        <v>40</v>
      </c>
      <c r="K468" s="45"/>
      <c r="L468" s="51">
        <v>1</v>
      </c>
      <c r="P468" s="44" t="s">
        <v>355</v>
      </c>
      <c r="BI468" s="44">
        <v>0.18</v>
      </c>
      <c r="BM468" s="44" t="s">
        <v>186</v>
      </c>
      <c r="BO468" s="44">
        <v>0.26500000000000001</v>
      </c>
      <c r="BS468" s="44" t="s">
        <v>186</v>
      </c>
      <c r="BU468" s="44">
        <v>0.26</v>
      </c>
      <c r="BY468" s="44" t="s">
        <v>186</v>
      </c>
      <c r="CA468" s="44">
        <v>0.432</v>
      </c>
      <c r="CE468" s="44" t="s">
        <v>186</v>
      </c>
    </row>
    <row r="469" spans="1:85" s="44" customFormat="1" ht="12" x14ac:dyDescent="0.2">
      <c r="A469" s="44">
        <v>467</v>
      </c>
      <c r="B469" s="44">
        <v>80</v>
      </c>
      <c r="C469" s="44" t="s">
        <v>304</v>
      </c>
      <c r="D469" s="50" t="s">
        <v>290</v>
      </c>
      <c r="F469" s="44" t="s">
        <v>241</v>
      </c>
      <c r="G469" s="44" t="s">
        <v>347</v>
      </c>
      <c r="H469" s="44" t="s">
        <v>270</v>
      </c>
      <c r="I469" s="44" t="s">
        <v>40</v>
      </c>
      <c r="K469" s="45"/>
      <c r="L469" s="51"/>
      <c r="P469" s="44" t="s">
        <v>355</v>
      </c>
      <c r="BI469" s="44">
        <v>0.13500000000000001</v>
      </c>
      <c r="BM469" s="44" t="s">
        <v>186</v>
      </c>
      <c r="BO469" s="44">
        <v>0.106</v>
      </c>
      <c r="BS469" s="44" t="s">
        <v>186</v>
      </c>
      <c r="BU469" s="44">
        <v>0.26</v>
      </c>
      <c r="BY469" s="44" t="s">
        <v>186</v>
      </c>
      <c r="CA469" s="44">
        <v>0.216</v>
      </c>
      <c r="CE469" s="44" t="s">
        <v>186</v>
      </c>
    </row>
    <row r="470" spans="1:85" s="44" customFormat="1" ht="12" x14ac:dyDescent="0.2">
      <c r="A470" s="44">
        <v>468</v>
      </c>
      <c r="B470" s="44">
        <v>80</v>
      </c>
      <c r="C470" s="44" t="s">
        <v>304</v>
      </c>
      <c r="D470" s="50" t="s">
        <v>290</v>
      </c>
      <c r="F470" s="44" t="s">
        <v>241</v>
      </c>
      <c r="G470" s="44" t="s">
        <v>348</v>
      </c>
      <c r="H470" s="44" t="s">
        <v>270</v>
      </c>
      <c r="I470" s="44" t="s">
        <v>40</v>
      </c>
      <c r="K470" s="45"/>
      <c r="L470" s="51">
        <v>1</v>
      </c>
      <c r="P470" s="44" t="s">
        <v>355</v>
      </c>
      <c r="BI470" s="44">
        <v>0.27</v>
      </c>
      <c r="BM470" s="44" t="s">
        <v>186</v>
      </c>
      <c r="BO470" s="44">
        <v>0.106</v>
      </c>
      <c r="BS470" s="44" t="s">
        <v>186</v>
      </c>
      <c r="BU470" s="44">
        <v>0.45500000000000002</v>
      </c>
      <c r="BY470" s="44" t="s">
        <v>186</v>
      </c>
      <c r="CA470" s="44">
        <v>0.378</v>
      </c>
      <c r="CE470" s="44" t="s">
        <v>186</v>
      </c>
    </row>
    <row r="471" spans="1:85" s="44" customFormat="1" ht="12" x14ac:dyDescent="0.2">
      <c r="A471" s="44">
        <v>469</v>
      </c>
      <c r="B471" s="44">
        <v>80</v>
      </c>
      <c r="C471" s="44" t="s">
        <v>304</v>
      </c>
      <c r="D471" s="50" t="s">
        <v>290</v>
      </c>
      <c r="F471" s="44" t="s">
        <v>241</v>
      </c>
      <c r="G471" s="44" t="s">
        <v>347</v>
      </c>
      <c r="H471" s="44" t="s">
        <v>270</v>
      </c>
      <c r="I471" s="44" t="s">
        <v>40</v>
      </c>
      <c r="K471" s="45"/>
      <c r="L471" s="51"/>
      <c r="P471" s="44" t="s">
        <v>355</v>
      </c>
      <c r="BI471" s="44">
        <v>0.18</v>
      </c>
      <c r="BM471" s="44" t="s">
        <v>186</v>
      </c>
      <c r="BO471" s="44">
        <v>0.106</v>
      </c>
      <c r="BS471" s="44" t="s">
        <v>186</v>
      </c>
      <c r="BU471" s="44">
        <v>0.32500000000000001</v>
      </c>
      <c r="BY471" s="44" t="s">
        <v>186</v>
      </c>
      <c r="CA471" s="44">
        <v>0.216</v>
      </c>
      <c r="CE471" s="44" t="s">
        <v>186</v>
      </c>
    </row>
    <row r="472" spans="1:85" s="44" customFormat="1" ht="12" x14ac:dyDescent="0.2">
      <c r="A472" s="44">
        <v>470</v>
      </c>
      <c r="B472" s="44">
        <v>80</v>
      </c>
      <c r="C472" s="44" t="s">
        <v>304</v>
      </c>
      <c r="D472" s="50" t="s">
        <v>290</v>
      </c>
      <c r="F472" s="44" t="s">
        <v>241</v>
      </c>
      <c r="G472" s="44" t="s">
        <v>348</v>
      </c>
      <c r="H472" s="44" t="s">
        <v>270</v>
      </c>
      <c r="I472" s="44" t="s">
        <v>40</v>
      </c>
      <c r="K472" s="45"/>
      <c r="L472" s="51">
        <v>1</v>
      </c>
      <c r="P472" s="44" t="s">
        <v>355</v>
      </c>
      <c r="BI472" s="44">
        <v>0.315</v>
      </c>
      <c r="BM472" s="44" t="s">
        <v>186</v>
      </c>
      <c r="BO472" s="44">
        <v>0.159</v>
      </c>
      <c r="BS472" s="44" t="s">
        <v>186</v>
      </c>
      <c r="BU472" s="44">
        <v>0.39</v>
      </c>
      <c r="BY472" s="44" t="s">
        <v>186</v>
      </c>
      <c r="CA472" s="44">
        <v>0.432</v>
      </c>
      <c r="CE472" s="44" t="s">
        <v>186</v>
      </c>
    </row>
    <row r="473" spans="1:85" s="44" customFormat="1" ht="12" x14ac:dyDescent="0.2">
      <c r="A473" s="44">
        <v>471</v>
      </c>
      <c r="B473" s="44">
        <v>80</v>
      </c>
      <c r="C473" s="44" t="s">
        <v>304</v>
      </c>
      <c r="D473" s="50" t="s">
        <v>290</v>
      </c>
      <c r="F473" s="44" t="s">
        <v>241</v>
      </c>
      <c r="G473" s="44" t="s">
        <v>347</v>
      </c>
      <c r="H473" s="44" t="s">
        <v>270</v>
      </c>
      <c r="I473" s="44" t="s">
        <v>40</v>
      </c>
      <c r="K473" s="45"/>
      <c r="L473" s="51"/>
      <c r="P473" s="44" t="s">
        <v>355</v>
      </c>
      <c r="BI473" s="44">
        <v>0.27</v>
      </c>
      <c r="BM473" s="44" t="s">
        <v>186</v>
      </c>
      <c r="BO473" s="44">
        <v>5.2999999999999999E-2</v>
      </c>
      <c r="BS473" s="44" t="s">
        <v>186</v>
      </c>
      <c r="BU473" s="44">
        <v>0.26</v>
      </c>
      <c r="BY473" s="44" t="s">
        <v>186</v>
      </c>
      <c r="CA473" s="44">
        <v>0.32400000000000001</v>
      </c>
      <c r="CE473" s="44" t="s">
        <v>186</v>
      </c>
    </row>
    <row r="474" spans="1:85" s="16" customFormat="1" ht="12" x14ac:dyDescent="0.2">
      <c r="A474" s="16">
        <v>472</v>
      </c>
      <c r="B474" s="16">
        <v>84</v>
      </c>
      <c r="C474" s="16" t="s">
        <v>316</v>
      </c>
      <c r="D474" s="16" t="s">
        <v>314</v>
      </c>
      <c r="F474" s="16" t="s">
        <v>233</v>
      </c>
      <c r="G474" s="19" t="s">
        <v>206</v>
      </c>
      <c r="H474" s="16" t="s">
        <v>352</v>
      </c>
      <c r="I474" s="16" t="s">
        <v>40</v>
      </c>
      <c r="K474" s="37"/>
      <c r="L474" s="37"/>
      <c r="P474" s="16" t="s">
        <v>359</v>
      </c>
      <c r="CG474" s="16">
        <v>420</v>
      </c>
    </row>
    <row r="475" spans="1:85" s="16" customFormat="1" ht="12" x14ac:dyDescent="0.2">
      <c r="A475" s="16">
        <v>473</v>
      </c>
      <c r="B475" s="16">
        <v>84</v>
      </c>
      <c r="C475" s="16" t="s">
        <v>316</v>
      </c>
      <c r="D475" s="16" t="s">
        <v>314</v>
      </c>
      <c r="F475" s="16" t="s">
        <v>233</v>
      </c>
      <c r="G475" s="19" t="s">
        <v>206</v>
      </c>
      <c r="H475" s="16" t="s">
        <v>352</v>
      </c>
      <c r="I475" s="16" t="s">
        <v>40</v>
      </c>
      <c r="K475" s="37"/>
      <c r="L475" s="37"/>
      <c r="P475" s="16" t="s">
        <v>359</v>
      </c>
      <c r="CG475" s="16">
        <v>200</v>
      </c>
    </row>
    <row r="476" spans="1:85" s="16" customFormat="1" ht="12" x14ac:dyDescent="0.2">
      <c r="A476" s="16">
        <v>474</v>
      </c>
      <c r="B476" s="16">
        <v>84</v>
      </c>
      <c r="C476" s="16" t="s">
        <v>316</v>
      </c>
      <c r="D476" s="16" t="s">
        <v>314</v>
      </c>
      <c r="F476" s="16" t="s">
        <v>233</v>
      </c>
      <c r="G476" s="19" t="s">
        <v>206</v>
      </c>
      <c r="H476" s="16" t="s">
        <v>352</v>
      </c>
      <c r="I476" s="16" t="s">
        <v>40</v>
      </c>
      <c r="K476" s="37"/>
      <c r="L476" s="37"/>
      <c r="P476" s="16" t="s">
        <v>359</v>
      </c>
      <c r="CG476" s="16">
        <v>210</v>
      </c>
    </row>
    <row r="477" spans="1:85" s="16" customFormat="1" ht="12" x14ac:dyDescent="0.2">
      <c r="A477" s="16">
        <v>475</v>
      </c>
      <c r="B477" s="16">
        <v>84</v>
      </c>
      <c r="C477" s="16" t="s">
        <v>316</v>
      </c>
      <c r="D477" s="16" t="s">
        <v>314</v>
      </c>
      <c r="F477" s="16" t="s">
        <v>233</v>
      </c>
      <c r="G477" s="16" t="s">
        <v>207</v>
      </c>
      <c r="H477" s="16" t="s">
        <v>352</v>
      </c>
      <c r="I477" s="16" t="s">
        <v>40</v>
      </c>
      <c r="K477" s="37"/>
      <c r="L477" s="37"/>
      <c r="CG477" s="16">
        <v>280</v>
      </c>
    </row>
    <row r="478" spans="1:85" s="16" customFormat="1" ht="12" x14ac:dyDescent="0.2">
      <c r="A478" s="16">
        <v>476</v>
      </c>
      <c r="B478" s="16">
        <v>84</v>
      </c>
      <c r="C478" s="16" t="s">
        <v>316</v>
      </c>
      <c r="D478" s="16" t="s">
        <v>314</v>
      </c>
      <c r="F478" s="16" t="s">
        <v>233</v>
      </c>
      <c r="G478" s="16" t="s">
        <v>208</v>
      </c>
      <c r="H478" s="16" t="s">
        <v>352</v>
      </c>
      <c r="I478" s="16" t="s">
        <v>40</v>
      </c>
      <c r="K478" s="37"/>
      <c r="L478" s="37"/>
      <c r="CG478" s="16">
        <v>270</v>
      </c>
    </row>
    <row r="479" spans="1:85" s="16" customFormat="1" ht="12" x14ac:dyDescent="0.2">
      <c r="A479" s="16">
        <v>477</v>
      </c>
      <c r="B479" s="16">
        <v>84</v>
      </c>
      <c r="C479" s="16" t="s">
        <v>316</v>
      </c>
      <c r="D479" s="16" t="s">
        <v>314</v>
      </c>
      <c r="F479" s="16" t="s">
        <v>233</v>
      </c>
      <c r="G479" s="16" t="s">
        <v>209</v>
      </c>
      <c r="H479" s="16" t="s">
        <v>352</v>
      </c>
      <c r="I479" s="16" t="s">
        <v>40</v>
      </c>
      <c r="K479" s="37"/>
      <c r="L479" s="37"/>
      <c r="CG479" s="16">
        <v>240</v>
      </c>
    </row>
    <row r="480" spans="1:85" s="16" customFormat="1" ht="12" x14ac:dyDescent="0.2">
      <c r="A480" s="16">
        <v>478</v>
      </c>
      <c r="B480" s="16">
        <v>84</v>
      </c>
      <c r="C480" s="16" t="s">
        <v>316</v>
      </c>
      <c r="D480" s="16" t="s">
        <v>314</v>
      </c>
      <c r="F480" s="16" t="s">
        <v>233</v>
      </c>
      <c r="G480" s="16" t="s">
        <v>210</v>
      </c>
      <c r="H480" s="16" t="s">
        <v>352</v>
      </c>
      <c r="I480" s="16" t="s">
        <v>40</v>
      </c>
      <c r="K480" s="37"/>
      <c r="L480" s="37"/>
      <c r="CG480" s="16">
        <v>260</v>
      </c>
    </row>
    <row r="481" spans="1:106" s="16" customFormat="1" ht="12" x14ac:dyDescent="0.2">
      <c r="A481" s="16">
        <v>479</v>
      </c>
      <c r="B481" s="16">
        <v>84</v>
      </c>
      <c r="C481" s="16" t="s">
        <v>316</v>
      </c>
      <c r="D481" s="16" t="s">
        <v>314</v>
      </c>
      <c r="F481" s="16" t="s">
        <v>233</v>
      </c>
      <c r="G481" s="16" t="s">
        <v>211</v>
      </c>
      <c r="H481" s="16" t="s">
        <v>352</v>
      </c>
      <c r="I481" s="16" t="s">
        <v>40</v>
      </c>
      <c r="K481" s="37"/>
      <c r="L481" s="37"/>
      <c r="CG481" s="16">
        <v>290</v>
      </c>
    </row>
    <row r="482" spans="1:106" s="16" customFormat="1" ht="12" x14ac:dyDescent="0.2">
      <c r="A482" s="16">
        <v>480</v>
      </c>
      <c r="B482" s="16">
        <v>84</v>
      </c>
      <c r="C482" s="16" t="s">
        <v>316</v>
      </c>
      <c r="D482" s="16" t="s">
        <v>314</v>
      </c>
      <c r="F482" s="16" t="s">
        <v>233</v>
      </c>
      <c r="G482" s="19" t="s">
        <v>212</v>
      </c>
      <c r="H482" s="16" t="s">
        <v>352</v>
      </c>
      <c r="I482" s="16" t="s">
        <v>40</v>
      </c>
      <c r="K482" s="37"/>
      <c r="L482" s="37"/>
      <c r="CG482" s="16">
        <v>280</v>
      </c>
    </row>
    <row r="483" spans="1:106" s="9" customFormat="1" ht="12" x14ac:dyDescent="0.2">
      <c r="A483" s="9">
        <v>481</v>
      </c>
      <c r="B483" s="9">
        <v>80</v>
      </c>
      <c r="C483" s="9" t="s">
        <v>304</v>
      </c>
      <c r="D483" s="10" t="s">
        <v>290</v>
      </c>
      <c r="F483" s="9" t="s">
        <v>241</v>
      </c>
      <c r="G483" s="9" t="s">
        <v>348</v>
      </c>
      <c r="H483" s="9" t="s">
        <v>271</v>
      </c>
      <c r="I483" s="9" t="s">
        <v>189</v>
      </c>
      <c r="K483" s="15"/>
      <c r="L483" s="38">
        <v>1</v>
      </c>
      <c r="P483" s="9" t="s">
        <v>355</v>
      </c>
      <c r="BI483" s="9">
        <v>0.22500000000000001</v>
      </c>
      <c r="BM483" s="9" t="s">
        <v>186</v>
      </c>
      <c r="BO483" s="9">
        <v>0.318</v>
      </c>
      <c r="BS483" s="9" t="s">
        <v>186</v>
      </c>
      <c r="BU483" s="9">
        <v>6.5000000000000002E-2</v>
      </c>
      <c r="BY483" s="9" t="s">
        <v>186</v>
      </c>
      <c r="CA483" s="9">
        <v>0.48599999999999999</v>
      </c>
      <c r="CE483" s="9" t="s">
        <v>186</v>
      </c>
    </row>
    <row r="484" spans="1:106" s="9" customFormat="1" ht="12" x14ac:dyDescent="0.2">
      <c r="A484" s="9">
        <v>482</v>
      </c>
      <c r="B484" s="9">
        <v>80</v>
      </c>
      <c r="C484" s="9" t="s">
        <v>304</v>
      </c>
      <c r="D484" s="10" t="s">
        <v>291</v>
      </c>
      <c r="F484" s="9" t="s">
        <v>241</v>
      </c>
      <c r="G484" s="9" t="s">
        <v>347</v>
      </c>
      <c r="H484" s="9" t="s">
        <v>271</v>
      </c>
      <c r="I484" s="9" t="s">
        <v>189</v>
      </c>
      <c r="K484" s="15"/>
      <c r="L484" s="38"/>
      <c r="P484" s="9" t="s">
        <v>355</v>
      </c>
      <c r="BI484" s="9">
        <v>0.18</v>
      </c>
      <c r="BM484" s="9" t="s">
        <v>186</v>
      </c>
      <c r="BO484" s="9">
        <v>0.159</v>
      </c>
      <c r="BS484" s="9" t="s">
        <v>186</v>
      </c>
      <c r="BU484" s="9">
        <v>0.13</v>
      </c>
      <c r="BY484" s="9" t="s">
        <v>186</v>
      </c>
      <c r="CA484" s="9">
        <v>0.27</v>
      </c>
      <c r="CE484" s="9" t="s">
        <v>186</v>
      </c>
    </row>
    <row r="485" spans="1:106" s="9" customFormat="1" ht="12" x14ac:dyDescent="0.2">
      <c r="A485" s="9">
        <v>483</v>
      </c>
      <c r="B485" s="9">
        <v>42</v>
      </c>
      <c r="C485" s="9" t="s">
        <v>45</v>
      </c>
      <c r="D485" s="9" t="s">
        <v>128</v>
      </c>
      <c r="F485" s="9" t="s">
        <v>46</v>
      </c>
      <c r="G485" s="9" t="s">
        <v>47</v>
      </c>
      <c r="H485" s="9" t="s">
        <v>106</v>
      </c>
      <c r="I485" s="9" t="s">
        <v>107</v>
      </c>
      <c r="J485" s="9" t="s">
        <v>40</v>
      </c>
      <c r="K485" s="15"/>
      <c r="L485" s="15"/>
      <c r="M485" s="9">
        <v>5</v>
      </c>
      <c r="BI485" s="9">
        <v>28.4</v>
      </c>
      <c r="BK485" s="9">
        <v>16.8</v>
      </c>
      <c r="BL485" s="9">
        <v>43.6</v>
      </c>
      <c r="BO485" s="9">
        <v>44.7</v>
      </c>
      <c r="BQ485" s="9">
        <v>23.4</v>
      </c>
      <c r="BR485" s="9">
        <v>72.2</v>
      </c>
      <c r="BU485" s="9">
        <v>33.5</v>
      </c>
      <c r="BW485" s="9">
        <v>14.7</v>
      </c>
      <c r="BX485" s="9">
        <v>51.2</v>
      </c>
      <c r="CA485" s="9">
        <v>28.7</v>
      </c>
      <c r="CC485" s="9">
        <v>16.899999999999999</v>
      </c>
      <c r="CD485" s="9">
        <v>54.3</v>
      </c>
      <c r="CE485" s="9" t="s">
        <v>48</v>
      </c>
    </row>
    <row r="486" spans="1:106" s="9" customFormat="1" ht="12" x14ac:dyDescent="0.2">
      <c r="A486" s="9">
        <v>484</v>
      </c>
      <c r="B486" s="9">
        <v>61</v>
      </c>
      <c r="C486" s="9" t="s">
        <v>32</v>
      </c>
      <c r="D486" s="9" t="s">
        <v>123</v>
      </c>
      <c r="F486" s="9" t="s">
        <v>33</v>
      </c>
      <c r="G486" s="9" t="s">
        <v>34</v>
      </c>
      <c r="H486" s="9" t="s">
        <v>106</v>
      </c>
      <c r="I486" s="9" t="s">
        <v>107</v>
      </c>
      <c r="J486" s="9" t="s">
        <v>36</v>
      </c>
      <c r="K486" s="15"/>
      <c r="L486" s="15">
        <v>1</v>
      </c>
      <c r="Q486" s="9">
        <v>230</v>
      </c>
      <c r="R486" s="9">
        <v>40</v>
      </c>
      <c r="W486" s="9">
        <v>0.08</v>
      </c>
      <c r="X486" s="9">
        <v>0</v>
      </c>
      <c r="AA486" s="9" t="s">
        <v>30</v>
      </c>
      <c r="AV486" s="9">
        <v>200</v>
      </c>
      <c r="AW486" s="9">
        <v>10</v>
      </c>
      <c r="BC486" s="9">
        <v>100</v>
      </c>
      <c r="BD486" s="9">
        <v>20</v>
      </c>
      <c r="CM486" s="9">
        <v>3082</v>
      </c>
      <c r="CN486" s="9">
        <v>2783</v>
      </c>
    </row>
    <row r="487" spans="1:106" s="9" customFormat="1" ht="12" x14ac:dyDescent="0.2">
      <c r="A487" s="9">
        <v>485</v>
      </c>
      <c r="B487" s="9">
        <v>71</v>
      </c>
      <c r="C487" s="9" t="s">
        <v>49</v>
      </c>
      <c r="D487" s="9" t="s">
        <v>145</v>
      </c>
      <c r="F487" s="9" t="s">
        <v>50</v>
      </c>
      <c r="G487" s="9" t="s">
        <v>51</v>
      </c>
      <c r="H487" s="9" t="s">
        <v>83</v>
      </c>
      <c r="I487" s="9" t="s">
        <v>438</v>
      </c>
      <c r="K487" s="15">
        <v>1</v>
      </c>
      <c r="L487" s="15"/>
      <c r="CM487" s="9">
        <v>6936</v>
      </c>
    </row>
    <row r="488" spans="1:106" s="9" customFormat="1" ht="12" x14ac:dyDescent="0.2">
      <c r="A488" s="9">
        <v>486</v>
      </c>
      <c r="B488" s="9">
        <v>71</v>
      </c>
      <c r="C488" s="9" t="s">
        <v>49</v>
      </c>
      <c r="D488" s="9" t="s">
        <v>145</v>
      </c>
      <c r="F488" s="9" t="s">
        <v>50</v>
      </c>
      <c r="G488" s="9" t="s">
        <v>52</v>
      </c>
      <c r="H488" s="9" t="s">
        <v>83</v>
      </c>
      <c r="I488" s="9" t="s">
        <v>84</v>
      </c>
      <c r="K488" s="15">
        <v>0</v>
      </c>
      <c r="L488" s="15"/>
      <c r="CM488" s="9">
        <v>8013</v>
      </c>
    </row>
    <row r="489" spans="1:106" s="9" customFormat="1" ht="12" x14ac:dyDescent="0.2">
      <c r="A489" s="9">
        <v>487</v>
      </c>
      <c r="B489" s="9">
        <v>85</v>
      </c>
      <c r="C489" s="9" t="s">
        <v>319</v>
      </c>
      <c r="D489" s="10" t="s">
        <v>318</v>
      </c>
      <c r="E489" s="9" t="s">
        <v>320</v>
      </c>
      <c r="F489" s="9" t="s">
        <v>244</v>
      </c>
      <c r="G489" s="9" t="s">
        <v>213</v>
      </c>
      <c r="H489" s="9" t="s">
        <v>259</v>
      </c>
      <c r="I489" s="9" t="s">
        <v>40</v>
      </c>
      <c r="K489" s="15"/>
      <c r="L489" s="15">
        <v>1</v>
      </c>
      <c r="AC489" s="9">
        <v>0.4</v>
      </c>
      <c r="BC489" s="9">
        <v>110</v>
      </c>
      <c r="BI489" s="9">
        <v>200</v>
      </c>
      <c r="BO489" s="9">
        <v>400</v>
      </c>
      <c r="CA489" s="9">
        <v>100</v>
      </c>
      <c r="CG489" s="9">
        <v>1200</v>
      </c>
    </row>
    <row r="490" spans="1:106" s="9" customFormat="1" ht="12" x14ac:dyDescent="0.2">
      <c r="A490" s="9">
        <v>488</v>
      </c>
      <c r="B490" s="9">
        <v>93</v>
      </c>
      <c r="C490" s="9" t="s">
        <v>339</v>
      </c>
      <c r="D490" s="10" t="s">
        <v>338</v>
      </c>
      <c r="F490" s="9" t="s">
        <v>244</v>
      </c>
      <c r="G490" s="9" t="s">
        <v>232</v>
      </c>
      <c r="H490" s="9" t="s">
        <v>259</v>
      </c>
      <c r="I490" s="9" t="s">
        <v>59</v>
      </c>
      <c r="K490" s="35"/>
      <c r="L490" s="35"/>
      <c r="N490" s="9" t="s">
        <v>371</v>
      </c>
      <c r="BC490" s="9">
        <v>127</v>
      </c>
      <c r="BI490" s="9">
        <v>27</v>
      </c>
      <c r="CG490" s="9">
        <v>400</v>
      </c>
    </row>
    <row r="491" spans="1:106" s="9" customFormat="1" ht="12" x14ac:dyDescent="0.2">
      <c r="A491" s="9">
        <v>489</v>
      </c>
      <c r="B491" s="9">
        <v>90</v>
      </c>
      <c r="C491" s="9" t="s">
        <v>329</v>
      </c>
      <c r="D491" s="10" t="s">
        <v>327</v>
      </c>
      <c r="E491" s="9" t="s">
        <v>331</v>
      </c>
      <c r="F491" s="9" t="s">
        <v>240</v>
      </c>
      <c r="G491" s="9" t="s">
        <v>250</v>
      </c>
      <c r="H491" s="9" t="s">
        <v>439</v>
      </c>
      <c r="I491" s="9" t="s">
        <v>40</v>
      </c>
      <c r="K491" s="15">
        <v>1</v>
      </c>
      <c r="L491" s="15">
        <v>6</v>
      </c>
      <c r="Q491" s="9">
        <v>3400</v>
      </c>
      <c r="R491" s="9">
        <v>200</v>
      </c>
      <c r="S491" s="9">
        <v>3000</v>
      </c>
      <c r="T491" s="9">
        <v>3900</v>
      </c>
      <c r="W491" s="9">
        <v>3.2000000000000001E-2</v>
      </c>
      <c r="X491" s="9">
        <v>1E-3</v>
      </c>
      <c r="Y491" s="9">
        <v>3.1E-2</v>
      </c>
      <c r="Z491" s="9">
        <v>3.5000000000000003E-2</v>
      </c>
      <c r="AA491" s="9" t="s">
        <v>156</v>
      </c>
      <c r="AO491" s="9">
        <v>49</v>
      </c>
      <c r="AP491" s="9">
        <v>9</v>
      </c>
      <c r="AQ491" s="9">
        <v>38</v>
      </c>
      <c r="AR491" s="9">
        <v>62</v>
      </c>
      <c r="AV491" s="9">
        <v>56</v>
      </c>
      <c r="AW491" s="9">
        <v>5</v>
      </c>
      <c r="AX491" s="9">
        <v>47</v>
      </c>
      <c r="AY491" s="9">
        <v>63</v>
      </c>
    </row>
    <row r="492" spans="1:106" s="9" customFormat="1" ht="12" x14ac:dyDescent="0.2">
      <c r="A492" s="9">
        <v>490</v>
      </c>
      <c r="B492" s="9">
        <v>92</v>
      </c>
      <c r="C492" s="9" t="s">
        <v>336</v>
      </c>
      <c r="D492" s="10" t="s">
        <v>335</v>
      </c>
      <c r="F492" s="9" t="s">
        <v>86</v>
      </c>
      <c r="G492" s="9" t="s">
        <v>229</v>
      </c>
      <c r="H492" s="9" t="s">
        <v>265</v>
      </c>
      <c r="I492" s="9" t="s">
        <v>40</v>
      </c>
      <c r="K492" s="15"/>
      <c r="L492" s="15">
        <v>6</v>
      </c>
      <c r="CY492" s="9">
        <v>81.400000000000006</v>
      </c>
      <c r="CZ492" s="9">
        <v>50.51</v>
      </c>
      <c r="DA492" s="9">
        <v>29.6</v>
      </c>
      <c r="DB492" s="9">
        <v>162.80000000000001</v>
      </c>
    </row>
    <row r="493" spans="1:106" s="9" customFormat="1" ht="12" x14ac:dyDescent="0.2">
      <c r="A493" s="9">
        <v>491</v>
      </c>
      <c r="B493" s="9">
        <v>93</v>
      </c>
      <c r="C493" s="9" t="s">
        <v>339</v>
      </c>
      <c r="D493" s="10" t="s">
        <v>338</v>
      </c>
      <c r="F493" s="9" t="s">
        <v>244</v>
      </c>
      <c r="G493" s="9" t="s">
        <v>232</v>
      </c>
      <c r="H493" s="9" t="s">
        <v>455</v>
      </c>
      <c r="I493" s="9" t="s">
        <v>59</v>
      </c>
      <c r="K493" s="35"/>
      <c r="L493" s="35"/>
      <c r="N493" s="9" t="s">
        <v>371</v>
      </c>
      <c r="BC493" s="9">
        <v>60</v>
      </c>
      <c r="BI493" s="9">
        <v>45</v>
      </c>
      <c r="CG493" s="9">
        <v>400</v>
      </c>
    </row>
    <row r="494" spans="1:106" s="9" customFormat="1" ht="12" x14ac:dyDescent="0.2">
      <c r="A494" s="9">
        <v>492</v>
      </c>
      <c r="B494" s="9">
        <v>93</v>
      </c>
      <c r="C494" s="9" t="s">
        <v>339</v>
      </c>
      <c r="D494" s="10" t="s">
        <v>338</v>
      </c>
      <c r="F494" s="9" t="s">
        <v>244</v>
      </c>
      <c r="G494" s="9" t="s">
        <v>232</v>
      </c>
      <c r="H494" s="9" t="s">
        <v>261</v>
      </c>
      <c r="I494" s="9" t="s">
        <v>59</v>
      </c>
      <c r="K494" s="35"/>
      <c r="L494" s="35"/>
      <c r="N494" s="9" t="s">
        <v>371</v>
      </c>
      <c r="BC494" s="9">
        <v>130</v>
      </c>
      <c r="BI494" s="9">
        <v>0</v>
      </c>
      <c r="CG494" s="9">
        <v>500</v>
      </c>
    </row>
    <row r="495" spans="1:106" s="9" customFormat="1" ht="12" x14ac:dyDescent="0.2">
      <c r="A495" s="9">
        <v>493</v>
      </c>
      <c r="B495" s="9">
        <v>93</v>
      </c>
      <c r="C495" s="9" t="s">
        <v>339</v>
      </c>
      <c r="D495" s="10" t="s">
        <v>338</v>
      </c>
      <c r="F495" s="9" t="s">
        <v>244</v>
      </c>
      <c r="G495" s="9" t="s">
        <v>232</v>
      </c>
      <c r="H495" s="9" t="s">
        <v>262</v>
      </c>
      <c r="I495" s="9" t="s">
        <v>59</v>
      </c>
      <c r="K495" s="35"/>
      <c r="L495" s="35"/>
      <c r="N495" s="9" t="s">
        <v>371</v>
      </c>
      <c r="BC495" s="9">
        <v>130</v>
      </c>
      <c r="BI495" s="9">
        <v>80</v>
      </c>
      <c r="CG495" s="9">
        <v>500</v>
      </c>
    </row>
    <row r="496" spans="1:106" x14ac:dyDescent="0.2">
      <c r="A496" s="9"/>
    </row>
  </sheetData>
  <mergeCells count="59">
    <mergeCell ref="L472:L473"/>
    <mergeCell ref="L446:L456"/>
    <mergeCell ref="L457:L467"/>
    <mergeCell ref="L483:L484"/>
    <mergeCell ref="L468:L469"/>
    <mergeCell ref="L470:L471"/>
    <mergeCell ref="L178:L179"/>
    <mergeCell ref="K98:K100"/>
    <mergeCell ref="K104:K108"/>
    <mergeCell ref="L151:L161"/>
    <mergeCell ref="L162:L163"/>
    <mergeCell ref="L164:L165"/>
    <mergeCell ref="L166:L167"/>
    <mergeCell ref="L168:L169"/>
    <mergeCell ref="L170:L171"/>
    <mergeCell ref="L172:L173"/>
    <mergeCell ref="L174:L175"/>
    <mergeCell ref="L176:L177"/>
    <mergeCell ref="K218:K241"/>
    <mergeCell ref="L180:L181"/>
    <mergeCell ref="L182:L183"/>
    <mergeCell ref="L184:L185"/>
    <mergeCell ref="L186:L187"/>
    <mergeCell ref="L188:L189"/>
    <mergeCell ref="L190:L191"/>
    <mergeCell ref="L332:L333"/>
    <mergeCell ref="L192:L193"/>
    <mergeCell ref="L194:L195"/>
    <mergeCell ref="L196:L197"/>
    <mergeCell ref="L198:L199"/>
    <mergeCell ref="L200:L201"/>
    <mergeCell ref="K242:K265"/>
    <mergeCell ref="K266:K293"/>
    <mergeCell ref="K317:K318"/>
    <mergeCell ref="L317:L318"/>
    <mergeCell ref="L330:L331"/>
    <mergeCell ref="L334:L335"/>
    <mergeCell ref="L336:L337"/>
    <mergeCell ref="L338:L339"/>
    <mergeCell ref="K349:K356"/>
    <mergeCell ref="L349:L352"/>
    <mergeCell ref="L353:L356"/>
    <mergeCell ref="L420:L421"/>
    <mergeCell ref="K368:K374"/>
    <mergeCell ref="K385:K388"/>
    <mergeCell ref="K389:K392"/>
    <mergeCell ref="K393:K396"/>
    <mergeCell ref="K397:K398"/>
    <mergeCell ref="K399:K402"/>
    <mergeCell ref="K403:K406"/>
    <mergeCell ref="K407:K410"/>
    <mergeCell ref="L414:L415"/>
    <mergeCell ref="L416:L417"/>
    <mergeCell ref="L418:L419"/>
    <mergeCell ref="L422:L423"/>
    <mergeCell ref="L424:L425"/>
    <mergeCell ref="L426:L427"/>
    <mergeCell ref="L428:L429"/>
    <mergeCell ref="L430:L43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38篇</vt:lpstr>
      <vt:lpstr>25篇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haohao</cp:lastModifiedBy>
  <cp:lastPrinted>2017-10-11T04:30:47Z</cp:lastPrinted>
  <dcterms:created xsi:type="dcterms:W3CDTF">2017-09-05T13:00:27Z</dcterms:created>
  <dcterms:modified xsi:type="dcterms:W3CDTF">2018-07-20T08:07:24Z</dcterms:modified>
</cp:coreProperties>
</file>